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KTPlanMRA\Planejamento\2025\Adhoc\U\Unilever\Eventos Regionais\Bora de Bike\Itabuna\"/>
    </mc:Choice>
  </mc:AlternateContent>
  <xr:revisionPtr revIDLastSave="0" documentId="13_ncr:1_{356552C7-10CB-41E9-BD7B-E0CEB9622C7C}" xr6:coauthVersionLast="47" xr6:coauthVersionMax="47" xr10:uidLastSave="{00000000-0000-0000-0000-000000000000}"/>
  <bookViews>
    <workbookView xWindow="-120" yWindow="-120" windowWidth="20730" windowHeight="11160" tabRatio="664" xr2:uid="{00000000-000D-0000-FFFF-FFFF00000000}"/>
  </bookViews>
  <sheets>
    <sheet name="EMBASA - JANEIRO" sheetId="10" r:id="rId1"/>
    <sheet name="EMBASA - FEVEREIRO" sheetId="11" r:id="rId2"/>
  </sheets>
  <definedNames>
    <definedName name="_xlnm.Database" localSheetId="1">#REF!</definedName>
    <definedName name="_xlnm.Database">#REF!</definedName>
    <definedName name="CODTERRITORIO" localSheetId="1">#REF!</definedName>
    <definedName name="CODTERRITORIO">#REF!</definedName>
    <definedName name="DICNOMEBL_Mun" localSheetId="1">#REF!</definedName>
    <definedName name="DICNOMEBL_Mun">#REF!</definedName>
    <definedName name="DICNOMEBL_UF" localSheetId="1">#REF!</definedName>
    <definedName name="DICNOMEBL_UF">#REF!</definedName>
    <definedName name="FILTROBL_Mun" localSheetId="1">#REF!</definedName>
    <definedName name="FILTROBL_Mun">#REF!</definedName>
    <definedName name="FILTROBL_UF" localSheetId="1">#REF!</definedName>
    <definedName name="FILTROBL_UF">#REF!</definedName>
    <definedName name="NOMEPRODUTO1" localSheetId="1">#REF!</definedName>
    <definedName name="NOMEPRODUTO1">#REF!</definedName>
    <definedName name="NOMEPRODUTO2" localSheetId="1">#REF!</definedName>
    <definedName name="NOMEPRODUTO2">#REF!</definedName>
    <definedName name="NOMEPRODUTO3" localSheetId="1">#REF!</definedName>
    <definedName name="NOMEPRODUTO3">#REF!</definedName>
    <definedName name="NOMEPRODUTO4" localSheetId="1">#REF!</definedName>
    <definedName name="NOMEPRODUTO4">#REF!</definedName>
    <definedName name="NOMETERRITORIO" localSheetId="1">#REF!</definedName>
    <definedName name="NOMETERRITORIO">#REF!</definedName>
    <definedName name="NOMETERRITORIOMAIS" localSheetId="1">#REF!</definedName>
    <definedName name="NOMETERRITORIOMAIS">#REF!</definedName>
    <definedName name="NOMETERRITORIOTIT" localSheetId="1">#REF!</definedName>
    <definedName name="NOMETERRITORIOTIT">#REF!</definedName>
    <definedName name="NOMETERRITORIOTITMAIS" localSheetId="1">#REF!</definedName>
    <definedName name="NOMETERRITORIOTITMAIS">#REF!</definedName>
    <definedName name="NOMEUNIDADE1" localSheetId="1">#REF!</definedName>
    <definedName name="NOMEUNIDADE1">#REF!</definedName>
    <definedName name="NOMEUNIDADE2" localSheetId="1">#REF!</definedName>
    <definedName name="NOMEUNIDADE2">#REF!</definedName>
    <definedName name="NOMEUNIDADE3" localSheetId="1">#REF!</definedName>
    <definedName name="NOMEUNIDADE3">#REF!</definedName>
    <definedName name="NOMEUNIDADE4" localSheetId="1">#REF!</definedName>
    <definedName name="NOMEUNIDADE4">#REF!</definedName>
    <definedName name="NUMERODEORDEM" localSheetId="1">#REF!</definedName>
    <definedName name="NUMERODEORDEM">#REF!</definedName>
    <definedName name="ORDEMTERRITORIO" localSheetId="1">#REF!</definedName>
    <definedName name="ORDEMTERRITORIO">#REF!</definedName>
    <definedName name="TOTORDEMMun" localSheetId="1">#REF!</definedName>
    <definedName name="TOTORDEMMun">#REF!</definedName>
    <definedName name="TOTORDEMUF" localSheetId="1">#REF!</definedName>
    <definedName name="TOTORDEMU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0" l="1"/>
  <c r="I11" i="10"/>
  <c r="I12" i="10"/>
  <c r="I14" i="10"/>
  <c r="I13" i="10"/>
  <c r="F16" i="10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G76" i="11" l="1"/>
  <c r="G15" i="11" s="1"/>
  <c r="J75" i="11"/>
  <c r="J74" i="11"/>
  <c r="J73" i="11"/>
  <c r="J72" i="11"/>
  <c r="J71" i="11"/>
  <c r="J70" i="11"/>
  <c r="J76" i="11" l="1"/>
  <c r="J15" i="11" s="1"/>
  <c r="G94" i="11"/>
  <c r="J93" i="11"/>
  <c r="J92" i="11"/>
  <c r="J91" i="11"/>
  <c r="J90" i="11"/>
  <c r="J89" i="11"/>
  <c r="J88" i="11"/>
  <c r="J87" i="11"/>
  <c r="J86" i="11"/>
  <c r="J85" i="11"/>
  <c r="J84" i="11"/>
  <c r="G63" i="11"/>
  <c r="G11" i="11" s="1"/>
  <c r="G17" i="11" s="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31" i="11"/>
  <c r="J30" i="11"/>
  <c r="J29" i="11"/>
  <c r="J28" i="11"/>
  <c r="J27" i="11"/>
  <c r="J26" i="11"/>
  <c r="J25" i="11"/>
  <c r="J24" i="11"/>
  <c r="J23" i="11"/>
  <c r="J14" i="11"/>
  <c r="J13" i="11"/>
  <c r="J12" i="11"/>
  <c r="J10" i="11"/>
  <c r="J63" i="11" l="1"/>
  <c r="J11" i="11" s="1"/>
  <c r="J17" i="11" s="1"/>
  <c r="J94" i="11"/>
  <c r="J19" i="11" l="1"/>
  <c r="I30" i="10"/>
  <c r="I29" i="10"/>
  <c r="I28" i="10"/>
  <c r="I27" i="10"/>
  <c r="I26" i="10"/>
  <c r="I25" i="10"/>
  <c r="I24" i="10"/>
  <c r="I23" i="10"/>
  <c r="I22" i="10"/>
  <c r="I16" i="10" l="1"/>
</calcChain>
</file>

<file path=xl/sharedStrings.xml><?xml version="1.0" encoding="utf-8"?>
<sst xmlns="http://schemas.openxmlformats.org/spreadsheetml/2006/main" count="229" uniqueCount="69">
  <si>
    <t>Emissora</t>
  </si>
  <si>
    <t>Record Bahia</t>
  </si>
  <si>
    <t>Praça:</t>
  </si>
  <si>
    <t>Salvador</t>
  </si>
  <si>
    <t>Evento:</t>
  </si>
  <si>
    <t>Casa de Verão</t>
  </si>
  <si>
    <t>Período:</t>
  </si>
  <si>
    <t>PROGRAMA</t>
  </si>
  <si>
    <t>PERÍODO</t>
  </si>
  <si>
    <t>ESQUEMA COMERCIAL POR PROGRAMA</t>
  </si>
  <si>
    <t>SECUNDAGEM</t>
  </si>
  <si>
    <t>Nº DE INSERÇÕES NO PERÍODO</t>
  </si>
  <si>
    <t>CONVERSÃO</t>
  </si>
  <si>
    <t>R$
UNITÁRIO</t>
  </si>
  <si>
    <t>R$
TOTAL</t>
  </si>
  <si>
    <t>Rotativo na programação</t>
  </si>
  <si>
    <t>Assinatura de 5” nas chamadas de envolvimento</t>
  </si>
  <si>
    <t>5"</t>
  </si>
  <si>
    <t xml:space="preserve">Grade Definida </t>
  </si>
  <si>
    <t>Assinatura de 5” VT Dicas de Verão</t>
  </si>
  <si>
    <t>Grade definida</t>
  </si>
  <si>
    <t xml:space="preserve">Flashes </t>
  </si>
  <si>
    <t>Bahia no Ar</t>
  </si>
  <si>
    <t>Vinheta de abertura do quadro especial</t>
  </si>
  <si>
    <t>Balanço Geral BA</t>
  </si>
  <si>
    <t>30"</t>
  </si>
  <si>
    <t>Total Bruto</t>
  </si>
  <si>
    <t>Desconto</t>
  </si>
  <si>
    <t>Total Negociado</t>
  </si>
  <si>
    <t>ENTREGA COMERCIAL - COMERCIAIS</t>
  </si>
  <si>
    <t>Fala Brasil</t>
  </si>
  <si>
    <t>Hoje em Dia</t>
  </si>
  <si>
    <t>Balanço Geral Bahia</t>
  </si>
  <si>
    <t>Novela da Tarde 1</t>
  </si>
  <si>
    <t>Cidade Alerta Bahia</t>
  </si>
  <si>
    <t>Fala Brasil ed de sábado</t>
  </si>
  <si>
    <t xml:space="preserve"> cine Maior </t>
  </si>
  <si>
    <t xml:space="preserve">Cine Aventura </t>
  </si>
  <si>
    <t>Total</t>
  </si>
  <si>
    <t>TOTAL</t>
  </si>
  <si>
    <t>Balanço Geral Bahia - ed sab</t>
  </si>
  <si>
    <t>Jornal Record</t>
  </si>
  <si>
    <t>Domingo Espetacular</t>
  </si>
  <si>
    <t xml:space="preserve">Hoje em Dia </t>
  </si>
  <si>
    <t>Jornal da Record</t>
  </si>
  <si>
    <t>Novela da Tarde 01</t>
  </si>
  <si>
    <t>Cidade Alerta BA</t>
  </si>
  <si>
    <t>Cine Aventura</t>
  </si>
  <si>
    <t>•Valores referentes à tabela de preços de outubro de 2024.</t>
  </si>
  <si>
    <t xml:space="preserve">Domingo espetacular </t>
  </si>
  <si>
    <t xml:space="preserve">Comerciais </t>
  </si>
  <si>
    <t xml:space="preserve">ENTREGA COMERCIAL - REAPLICAÇÃO MÍDIA DE APOIO </t>
  </si>
  <si>
    <t>ENTREGA COMERCIAL TV  2025 - CASA DE VERÃO - COTA ESPECIAL</t>
  </si>
  <si>
    <t xml:space="preserve">ENTREGA COMERCIAL - MÍDIA DE APOIO </t>
  </si>
  <si>
    <t>ENTREGA COMERCIAL - VT de Dicas de Verão</t>
  </si>
  <si>
    <t>Fevereiro de 2025</t>
  </si>
  <si>
    <t>REAPLICAÇÃO DE COMERCIAIS 40,18158%</t>
  </si>
  <si>
    <t>Cine Maior</t>
  </si>
  <si>
    <t>Acerte ou Caia</t>
  </si>
  <si>
    <t>RECORD BAHIA ITABUNA</t>
  </si>
  <si>
    <t>BORA DE BIKE</t>
  </si>
  <si>
    <t xml:space="preserve"> ITABUNA</t>
  </si>
  <si>
    <t xml:space="preserve"> SETEMBRO 2025</t>
  </si>
  <si>
    <t>ENTREGA COMERCIAL TV  2025 - BORA DE BIKE</t>
  </si>
  <si>
    <t>Assinatura de 5” nos boletins</t>
  </si>
  <si>
    <t>30''</t>
  </si>
  <si>
    <t>•Valores referentes à tabela de preços de abril de 2025.</t>
  </si>
  <si>
    <t xml:space="preserve">Vinheta 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</si>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</sst>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#,##0.000"/>
    <numFmt numFmtId="167" formatCode="0.000"/>
    <numFmt numFmtId="168" formatCode="0.00000%"/>
    <numFmt numFmtId="169" formatCode="0.000000%"/>
  </numFmts>
  <fonts count="2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2" applyFont="1" applyAlignment="1">
      <alignment vertical="center"/>
    </xf>
    <xf numFmtId="164" fontId="9" fillId="2" borderId="7" xfId="6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167" fontId="11" fillId="0" borderId="1" xfId="2" applyNumberFormat="1" applyFont="1" applyBorder="1" applyAlignment="1">
      <alignment horizontal="center" vertical="center"/>
    </xf>
    <xf numFmtId="4" fontId="12" fillId="0" borderId="1" xfId="6" applyNumberFormat="1" applyFont="1" applyBorder="1" applyAlignment="1">
      <alignment horizontal="center" vertical="center"/>
    </xf>
    <xf numFmtId="4" fontId="11" fillId="0" borderId="1" xfId="6" applyNumberFormat="1" applyFont="1" applyBorder="1" applyAlignment="1">
      <alignment horizontal="center" vertical="center"/>
    </xf>
    <xf numFmtId="4" fontId="13" fillId="2" borderId="1" xfId="2" applyNumberFormat="1" applyFont="1" applyFill="1" applyBorder="1" applyAlignment="1">
      <alignment horizontal="center" vertical="center"/>
    </xf>
    <xf numFmtId="3" fontId="13" fillId="2" borderId="1" xfId="2" applyNumberFormat="1" applyFont="1" applyFill="1" applyBorder="1" applyAlignment="1">
      <alignment horizontal="center" vertical="center"/>
    </xf>
    <xf numFmtId="167" fontId="13" fillId="2" borderId="1" xfId="2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 wrapText="1"/>
    </xf>
    <xf numFmtId="3" fontId="10" fillId="3" borderId="9" xfId="0" applyNumberFormat="1" applyFont="1" applyFill="1" applyBorder="1" applyAlignment="1">
      <alignment horizontal="center" vertical="center"/>
    </xf>
    <xf numFmtId="0" fontId="11" fillId="4" borderId="0" xfId="2" quotePrefix="1" applyFont="1" applyFill="1" applyAlignment="1">
      <alignment horizontal="center" vertical="center" wrapText="1"/>
    </xf>
    <xf numFmtId="0" fontId="11" fillId="4" borderId="9" xfId="2" applyFont="1" applyFill="1" applyBorder="1" applyAlignment="1">
      <alignment horizontal="left" vertical="center" wrapText="1"/>
    </xf>
    <xf numFmtId="0" fontId="11" fillId="4" borderId="9" xfId="2" applyFont="1" applyFill="1" applyBorder="1" applyAlignment="1">
      <alignment horizontal="center" vertical="center"/>
    </xf>
    <xf numFmtId="4" fontId="11" fillId="4" borderId="9" xfId="6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4" fillId="4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4" fontId="12" fillId="4" borderId="0" xfId="6" applyNumberFormat="1" applyFont="1" applyFill="1" applyBorder="1" applyAlignment="1">
      <alignment horizontal="center" vertical="center"/>
    </xf>
    <xf numFmtId="4" fontId="11" fillId="4" borderId="0" xfId="6" applyNumberFormat="1" applyFont="1" applyFill="1" applyBorder="1" applyAlignment="1">
      <alignment horizontal="center" vertical="center"/>
    </xf>
    <xf numFmtId="0" fontId="11" fillId="4" borderId="0" xfId="2" applyFont="1" applyFill="1" applyAlignment="1">
      <alignment horizontal="left" vertical="center" wrapText="1"/>
    </xf>
    <xf numFmtId="0" fontId="1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4" fontId="17" fillId="0" borderId="0" xfId="6" applyNumberFormat="1" applyFont="1" applyBorder="1" applyAlignment="1">
      <alignment horizontal="center" vertical="center"/>
    </xf>
    <xf numFmtId="0" fontId="8" fillId="4" borderId="0" xfId="2" applyFont="1" applyFill="1" applyAlignment="1">
      <alignment vertical="center"/>
    </xf>
    <xf numFmtId="3" fontId="13" fillId="4" borderId="0" xfId="2" applyNumberFormat="1" applyFont="1" applyFill="1" applyAlignment="1">
      <alignment horizontal="center" vertical="center"/>
    </xf>
    <xf numFmtId="4" fontId="13" fillId="4" borderId="0" xfId="2" applyNumberFormat="1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3" fontId="10" fillId="4" borderId="0" xfId="0" applyNumberFormat="1" applyFont="1" applyFill="1" applyAlignment="1">
      <alignment horizontal="center" vertical="center" wrapText="1"/>
    </xf>
    <xf numFmtId="3" fontId="10" fillId="4" borderId="0" xfId="0" applyNumberFormat="1" applyFont="1" applyFill="1" applyAlignment="1">
      <alignment horizontal="center" vertical="center"/>
    </xf>
    <xf numFmtId="0" fontId="11" fillId="4" borderId="9" xfId="2" applyFont="1" applyFill="1" applyBorder="1" applyAlignment="1">
      <alignment horizontal="center" vertical="center" wrapText="1"/>
    </xf>
    <xf numFmtId="3" fontId="11" fillId="4" borderId="9" xfId="2" applyNumberFormat="1" applyFont="1" applyFill="1" applyBorder="1" applyAlignment="1">
      <alignment horizontal="center" vertical="center" wrapText="1"/>
    </xf>
    <xf numFmtId="16" fontId="11" fillId="0" borderId="2" xfId="2" quotePrefix="1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64" fontId="11" fillId="4" borderId="0" xfId="6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164" fontId="11" fillId="0" borderId="3" xfId="6" applyFont="1" applyBorder="1" applyAlignment="1">
      <alignment horizontal="left" vertical="center"/>
    </xf>
    <xf numFmtId="164" fontId="11" fillId="0" borderId="4" xfId="6" applyFont="1" applyBorder="1" applyAlignment="1">
      <alignment horizontal="left" vertical="center"/>
    </xf>
    <xf numFmtId="3" fontId="16" fillId="0" borderId="0" xfId="0" applyNumberFormat="1" applyFont="1" applyAlignment="1">
      <alignment horizontal="center"/>
    </xf>
    <xf numFmtId="3" fontId="2" fillId="0" borderId="1" xfId="5" applyNumberFormat="1" applyFont="1" applyFill="1" applyBorder="1" applyAlignment="1">
      <alignment horizontal="center" vertical="center"/>
    </xf>
    <xf numFmtId="3" fontId="2" fillId="4" borderId="1" xfId="5" applyNumberFormat="1" applyFont="1" applyFill="1" applyBorder="1" applyAlignment="1">
      <alignment horizontal="center" vertical="center"/>
    </xf>
    <xf numFmtId="166" fontId="11" fillId="0" borderId="1" xfId="8" applyNumberFormat="1" applyFont="1" applyFill="1" applyBorder="1" applyAlignment="1">
      <alignment horizontal="center" vertical="center"/>
    </xf>
    <xf numFmtId="4" fontId="11" fillId="4" borderId="8" xfId="6" applyNumberFormat="1" applyFont="1" applyFill="1" applyBorder="1" applyAlignment="1">
      <alignment horizontal="center" vertical="center"/>
    </xf>
    <xf numFmtId="43" fontId="4" fillId="0" borderId="0" xfId="2" applyNumberFormat="1" applyFont="1" applyAlignment="1">
      <alignment vertical="center"/>
    </xf>
    <xf numFmtId="164" fontId="11" fillId="4" borderId="0" xfId="6" applyFont="1" applyFill="1" applyBorder="1" applyAlignment="1">
      <alignment vertical="center"/>
    </xf>
    <xf numFmtId="165" fontId="18" fillId="4" borderId="0" xfId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4" fontId="18" fillId="5" borderId="1" xfId="6" applyNumberFormat="1" applyFont="1" applyFill="1" applyBorder="1" applyAlignment="1">
      <alignment horizontal="center" vertical="center"/>
    </xf>
    <xf numFmtId="4" fontId="21" fillId="6" borderId="1" xfId="6" applyNumberFormat="1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/>
    </xf>
    <xf numFmtId="165" fontId="22" fillId="3" borderId="1" xfId="1" applyFont="1" applyFill="1" applyBorder="1" applyAlignment="1">
      <alignment horizontal="center" vertical="center"/>
    </xf>
    <xf numFmtId="167" fontId="11" fillId="4" borderId="9" xfId="2" applyNumberFormat="1" applyFont="1" applyFill="1" applyBorder="1" applyAlignment="1">
      <alignment horizontal="center" vertical="center"/>
    </xf>
    <xf numFmtId="4" fontId="11" fillId="4" borderId="9" xfId="6" applyNumberFormat="1" applyFont="1" applyFill="1" applyBorder="1" applyAlignment="1">
      <alignment horizontal="center" vertical="center" wrapText="1"/>
    </xf>
    <xf numFmtId="167" fontId="11" fillId="0" borderId="10" xfId="2" applyNumberFormat="1" applyFont="1" applyBorder="1" applyAlignment="1">
      <alignment horizontal="center" vertical="center"/>
    </xf>
    <xf numFmtId="0" fontId="5" fillId="0" borderId="0" xfId="0" applyFont="1" applyAlignment="1">
      <alignment vertical="center" readingOrder="1"/>
    </xf>
    <xf numFmtId="165" fontId="22" fillId="7" borderId="1" xfId="1" applyFont="1" applyFill="1" applyBorder="1" applyAlignment="1">
      <alignment horizontal="center" vertical="center"/>
    </xf>
    <xf numFmtId="164" fontId="11" fillId="4" borderId="14" xfId="6" applyFont="1" applyFill="1" applyBorder="1" applyAlignment="1">
      <alignment horizontal="left" vertical="center" wrapText="1"/>
    </xf>
    <xf numFmtId="164" fontId="11" fillId="4" borderId="15" xfId="6" applyFont="1" applyFill="1" applyBorder="1" applyAlignment="1">
      <alignment horizontal="left" vertical="center" wrapText="1"/>
    </xf>
    <xf numFmtId="3" fontId="4" fillId="0" borderId="0" xfId="2" applyNumberFormat="1" applyFont="1" applyAlignment="1">
      <alignment vertical="center"/>
    </xf>
    <xf numFmtId="168" fontId="20" fillId="4" borderId="1" xfId="4" applyNumberFormat="1" applyFont="1" applyFill="1" applyBorder="1" applyAlignment="1">
      <alignment horizontal="center" vertical="center"/>
    </xf>
    <xf numFmtId="164" fontId="12" fillId="4" borderId="14" xfId="6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64" fontId="11" fillId="0" borderId="1" xfId="6" applyFont="1" applyBorder="1" applyAlignment="1">
      <alignment horizontal="left" vertical="center"/>
    </xf>
    <xf numFmtId="3" fontId="10" fillId="9" borderId="8" xfId="0" applyNumberFormat="1" applyFont="1" applyFill="1" applyBorder="1" applyAlignment="1">
      <alignment horizontal="center" vertical="center" wrapText="1"/>
    </xf>
    <xf numFmtId="0" fontId="11" fillId="9" borderId="1" xfId="2" applyFont="1" applyFill="1" applyBorder="1" applyAlignment="1">
      <alignment horizontal="center" vertical="center"/>
    </xf>
    <xf numFmtId="4" fontId="12" fillId="10" borderId="1" xfId="6" applyNumberFormat="1" applyFont="1" applyFill="1" applyBorder="1" applyAlignment="1">
      <alignment horizontal="center" vertical="center"/>
    </xf>
    <xf numFmtId="164" fontId="4" fillId="0" borderId="0" xfId="6" applyFont="1" applyAlignment="1">
      <alignment vertical="center"/>
    </xf>
    <xf numFmtId="164" fontId="12" fillId="10" borderId="3" xfId="6" applyFont="1" applyFill="1" applyBorder="1" applyAlignment="1">
      <alignment horizontal="left" vertical="center"/>
    </xf>
    <xf numFmtId="169" fontId="20" fillId="4" borderId="1" xfId="4" applyNumberFormat="1" applyFont="1" applyFill="1" applyBorder="1" applyAlignment="1">
      <alignment horizontal="center" vertical="center"/>
    </xf>
    <xf numFmtId="4" fontId="11" fillId="4" borderId="9" xfId="2" applyNumberFormat="1" applyFont="1" applyFill="1" applyBorder="1" applyAlignment="1">
      <alignment horizontal="center" vertical="center" wrapText="1"/>
    </xf>
    <xf numFmtId="167" fontId="13" fillId="4" borderId="0" xfId="2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3" fillId="4" borderId="0" xfId="2" applyFont="1" applyFill="1" applyAlignment="1">
      <alignment horizontal="left" vertical="center"/>
    </xf>
    <xf numFmtId="164" fontId="11" fillId="4" borderId="0" xfId="6" applyFont="1" applyFill="1" applyBorder="1" applyAlignment="1">
      <alignment horizontal="left" vertical="center"/>
    </xf>
    <xf numFmtId="164" fontId="11" fillId="4" borderId="0" xfId="6" applyFont="1" applyFill="1" applyBorder="1" applyAlignment="1">
      <alignment horizontal="center" vertical="center"/>
    </xf>
    <xf numFmtId="16" fontId="11" fillId="4" borderId="0" xfId="2" quotePrefix="1" applyNumberFormat="1" applyFont="1" applyFill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/>
    </xf>
    <xf numFmtId="16" fontId="11" fillId="0" borderId="2" xfId="2" quotePrefix="1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64" fontId="11" fillId="3" borderId="3" xfId="6" applyFont="1" applyFill="1" applyBorder="1" applyAlignment="1">
      <alignment horizontal="center" vertical="center"/>
    </xf>
    <xf numFmtId="164" fontId="11" fillId="3" borderId="6" xfId="6" applyFont="1" applyFill="1" applyBorder="1" applyAlignment="1">
      <alignment horizontal="center" vertical="center"/>
    </xf>
    <xf numFmtId="164" fontId="11" fillId="3" borderId="4" xfId="6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3" fillId="2" borderId="1" xfId="2" applyFont="1" applyFill="1" applyBorder="1" applyAlignment="1">
      <alignment horizontal="left" vertical="center"/>
    </xf>
    <xf numFmtId="164" fontId="9" fillId="0" borderId="1" xfId="6" applyFont="1" applyBorder="1" applyAlignment="1">
      <alignment horizontal="left" vertical="center"/>
    </xf>
    <xf numFmtId="49" fontId="9" fillId="0" borderId="1" xfId="6" applyNumberFormat="1" applyFont="1" applyBorder="1" applyAlignment="1">
      <alignment horizontal="left" vertical="center"/>
    </xf>
    <xf numFmtId="0" fontId="19" fillId="3" borderId="9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164" fontId="12" fillId="4" borderId="14" xfId="6" applyFont="1" applyFill="1" applyBorder="1" applyAlignment="1">
      <alignment horizontal="left" vertical="center" wrapText="1"/>
    </xf>
    <xf numFmtId="164" fontId="12" fillId="4" borderId="15" xfId="6" applyFont="1" applyFill="1" applyBorder="1" applyAlignment="1">
      <alignment horizontal="left" vertical="center" wrapText="1"/>
    </xf>
    <xf numFmtId="164" fontId="9" fillId="0" borderId="9" xfId="6" applyFont="1" applyBorder="1" applyAlignment="1">
      <alignment horizontal="left" vertical="center"/>
    </xf>
    <xf numFmtId="164" fontId="9" fillId="0" borderId="14" xfId="6" applyFont="1" applyBorder="1" applyAlignment="1">
      <alignment horizontal="left" vertical="center"/>
    </xf>
    <xf numFmtId="164" fontId="9" fillId="0" borderId="15" xfId="6" applyFont="1" applyBorder="1" applyAlignment="1">
      <alignment horizontal="left" vertical="center"/>
    </xf>
    <xf numFmtId="0" fontId="9" fillId="0" borderId="14" xfId="6" quotePrefix="1" applyNumberFormat="1" applyFont="1" applyBorder="1" applyAlignment="1">
      <alignment horizontal="left" vertical="center"/>
    </xf>
    <xf numFmtId="0" fontId="9" fillId="0" borderId="15" xfId="6" applyNumberFormat="1" applyFont="1" applyBorder="1" applyAlignment="1">
      <alignment horizontal="left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164" fontId="11" fillId="4" borderId="14" xfId="6" applyFont="1" applyFill="1" applyBorder="1" applyAlignment="1">
      <alignment horizontal="left" vertical="center" wrapText="1"/>
    </xf>
    <xf numFmtId="164" fontId="11" fillId="4" borderId="15" xfId="6" applyFont="1" applyFill="1" applyBorder="1" applyAlignment="1">
      <alignment horizontal="left" vertical="center" wrapText="1"/>
    </xf>
    <xf numFmtId="164" fontId="11" fillId="0" borderId="1" xfId="6" applyFont="1" applyBorder="1" applyAlignment="1">
      <alignment horizontal="left" vertical="center"/>
    </xf>
    <xf numFmtId="164" fontId="11" fillId="0" borderId="3" xfId="6" applyFont="1" applyBorder="1" applyAlignment="1">
      <alignment horizontal="left" vertical="center"/>
    </xf>
    <xf numFmtId="164" fontId="11" fillId="0" borderId="4" xfId="6" applyFont="1" applyBorder="1" applyAlignment="1">
      <alignment horizontal="left" vertical="center"/>
    </xf>
    <xf numFmtId="0" fontId="19" fillId="3" borderId="13" xfId="0" applyFont="1" applyFill="1" applyBorder="1" applyAlignment="1">
      <alignment horizontal="center" vertical="center"/>
    </xf>
    <xf numFmtId="0" fontId="23" fillId="10" borderId="3" xfId="2" applyFont="1" applyFill="1" applyBorder="1" applyAlignment="1">
      <alignment vertical="center"/>
    </xf>
    <xf numFmtId="0" fontId="23" fillId="10" borderId="4" xfId="2" applyFont="1" applyFill="1" applyBorder="1" applyAlignment="1">
      <alignment vertical="center"/>
    </xf>
  </cellXfs>
  <cellStyles count="9">
    <cellStyle name="Moeda" xfId="1" builtinId="4"/>
    <cellStyle name="Normal" xfId="0" builtinId="0"/>
    <cellStyle name="Normal 2" xfId="2" xr:uid="{00000000-0005-0000-0000-000002000000}"/>
    <cellStyle name="Normal 7" xfId="3" xr:uid="{00000000-0005-0000-0000-000003000000}"/>
    <cellStyle name="Porcentagem" xfId="4" builtinId="5"/>
    <cellStyle name="Separador de milhares 3" xfId="5" xr:uid="{00000000-0005-0000-0000-000005000000}"/>
    <cellStyle name="Vírgula" xfId="6" builtinId="3"/>
    <cellStyle name="Vírgula 2" xfId="7" xr:uid="{00000000-0005-0000-0000-000007000000}"/>
    <cellStyle name="Vírgula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zoomScale="87" zoomScaleNormal="87" workbookViewId="0">
      <selection activeCell="B45" sqref="B45"/>
    </sheetView>
  </sheetViews>
  <sheetFormatPr defaultColWidth="9.140625" defaultRowHeight="12.75" x14ac:dyDescent="0.2"/>
  <cols>
    <col min="1" max="1" width="3.5703125" style="7" customWidth="1"/>
    <col min="2" max="2" width="25.7109375" style="7" customWidth="1"/>
    <col min="3" max="3" width="20.140625" style="7" customWidth="1"/>
    <col min="4" max="4" width="48.28515625" style="7" customWidth="1"/>
    <col min="5" max="5" width="14.5703125" style="7" customWidth="1"/>
    <col min="6" max="6" width="18.42578125" style="7" customWidth="1"/>
    <col min="7" max="7" width="12.7109375" style="7" customWidth="1"/>
    <col min="8" max="8" width="27.85546875" style="7" customWidth="1"/>
    <col min="9" max="9" width="31.140625" style="7" customWidth="1"/>
    <col min="10" max="10" width="20.28515625" style="7" customWidth="1"/>
    <col min="11" max="11" width="17.140625" style="7" customWidth="1"/>
    <col min="12" max="12" width="11.28515625" style="7" customWidth="1"/>
    <col min="13" max="16384" width="9.140625" style="7"/>
  </cols>
  <sheetData>
    <row r="1" spans="1:11" ht="15.75" customHeight="1" x14ac:dyDescent="0.2"/>
    <row r="2" spans="1:11" ht="20.100000000000001" customHeight="1" x14ac:dyDescent="0.2">
      <c r="B2" s="6" t="s">
        <v>0</v>
      </c>
      <c r="C2" s="104" t="s">
        <v>59</v>
      </c>
      <c r="D2" s="104"/>
    </row>
    <row r="3" spans="1:11" ht="20.100000000000001" customHeight="1" x14ac:dyDescent="0.2">
      <c r="B3" s="6" t="s">
        <v>2</v>
      </c>
      <c r="C3" s="105" t="s">
        <v>61</v>
      </c>
      <c r="D3" s="105"/>
    </row>
    <row r="4" spans="1:11" ht="20.100000000000001" customHeight="1" x14ac:dyDescent="0.2">
      <c r="B4" s="6" t="s">
        <v>4</v>
      </c>
      <c r="C4" s="104" t="s">
        <v>60</v>
      </c>
      <c r="D4" s="104"/>
    </row>
    <row r="5" spans="1:11" ht="20.100000000000001" customHeight="1" x14ac:dyDescent="0.2">
      <c r="B5" s="6" t="s">
        <v>6</v>
      </c>
      <c r="C5" s="105" t="s">
        <v>62</v>
      </c>
      <c r="D5" s="105"/>
    </row>
    <row r="6" spans="1:11" ht="20.100000000000001" customHeight="1" x14ac:dyDescent="0.2"/>
    <row r="7" spans="1:11" ht="20.100000000000001" customHeight="1" x14ac:dyDescent="0.2"/>
    <row r="8" spans="1:11" s="19" customFormat="1" ht="21" x14ac:dyDescent="0.2">
      <c r="B8" s="106" t="s">
        <v>63</v>
      </c>
      <c r="C8" s="106"/>
      <c r="D8" s="106"/>
      <c r="E8" s="106"/>
      <c r="F8" s="106"/>
      <c r="G8" s="106"/>
      <c r="H8" s="106"/>
      <c r="I8" s="106"/>
    </row>
    <row r="9" spans="1:11" s="19" customFormat="1" ht="25.5" x14ac:dyDescent="0.2">
      <c r="B9" s="80" t="s">
        <v>7</v>
      </c>
      <c r="C9" s="20" t="s">
        <v>8</v>
      </c>
      <c r="D9" s="20" t="s">
        <v>9</v>
      </c>
      <c r="E9" s="21" t="s">
        <v>10</v>
      </c>
      <c r="F9" s="22" t="s">
        <v>11</v>
      </c>
      <c r="G9" s="23" t="s">
        <v>12</v>
      </c>
      <c r="H9" s="20" t="s">
        <v>13</v>
      </c>
      <c r="I9" s="20" t="s">
        <v>14</v>
      </c>
    </row>
    <row r="10" spans="1:11" s="19" customFormat="1" ht="30" customHeight="1" x14ac:dyDescent="0.2">
      <c r="B10" s="74" t="s">
        <v>15</v>
      </c>
      <c r="C10" s="24"/>
      <c r="D10" s="25" t="s">
        <v>16</v>
      </c>
      <c r="E10" s="26" t="s">
        <v>17</v>
      </c>
      <c r="F10" s="48">
        <v>70</v>
      </c>
      <c r="G10" s="69">
        <v>0.25</v>
      </c>
      <c r="H10" s="70">
        <v>2654.43</v>
      </c>
      <c r="I10" s="27">
        <f>H10*G10*F10</f>
        <v>46452.524999999994</v>
      </c>
    </row>
    <row r="11" spans="1:11" s="19" customFormat="1" ht="30" customHeight="1" x14ac:dyDescent="0.2">
      <c r="B11" s="74" t="s">
        <v>15</v>
      </c>
      <c r="C11" s="24"/>
      <c r="D11" s="25" t="s">
        <v>64</v>
      </c>
      <c r="E11" s="26" t="s">
        <v>17</v>
      </c>
      <c r="F11" s="48">
        <v>50</v>
      </c>
      <c r="G11" s="69">
        <v>0.3</v>
      </c>
      <c r="H11" s="88">
        <v>2654.43</v>
      </c>
      <c r="I11" s="27">
        <f>H11*G11*F11</f>
        <v>39816.449999999997</v>
      </c>
    </row>
    <row r="12" spans="1:11" s="19" customFormat="1" ht="20.25" customHeight="1" x14ac:dyDescent="0.2">
      <c r="B12" s="74" t="s">
        <v>15</v>
      </c>
      <c r="C12" s="24"/>
      <c r="D12" s="25" t="s">
        <v>21</v>
      </c>
      <c r="E12" s="26" t="s">
        <v>17</v>
      </c>
      <c r="F12" s="47">
        <v>3</v>
      </c>
      <c r="G12" s="71">
        <v>0.3</v>
      </c>
      <c r="H12" s="70">
        <v>2654.43</v>
      </c>
      <c r="I12" s="27">
        <f>F12*G12*H12</f>
        <v>2388.9869999999996</v>
      </c>
    </row>
    <row r="13" spans="1:11" s="19" customFormat="1" ht="16.5" customHeight="1" x14ac:dyDescent="0.2">
      <c r="B13" s="74" t="s">
        <v>15</v>
      </c>
      <c r="C13" s="24"/>
      <c r="D13" s="25" t="s">
        <v>67</v>
      </c>
      <c r="E13" s="26" t="s">
        <v>17</v>
      </c>
      <c r="F13" s="47">
        <v>5</v>
      </c>
      <c r="G13" s="71">
        <v>0.3</v>
      </c>
      <c r="H13" s="27">
        <v>2654.43</v>
      </c>
      <c r="I13" s="59">
        <f>F13*G13*H13</f>
        <v>3981.6449999999995</v>
      </c>
    </row>
    <row r="14" spans="1:11" s="19" customFormat="1" ht="16.5" customHeight="1" x14ac:dyDescent="0.2">
      <c r="B14" s="74" t="s">
        <v>15</v>
      </c>
      <c r="C14" s="24"/>
      <c r="D14" s="25" t="s">
        <v>50</v>
      </c>
      <c r="E14" s="26" t="s">
        <v>65</v>
      </c>
      <c r="F14" s="47">
        <v>100</v>
      </c>
      <c r="G14" s="41">
        <v>1</v>
      </c>
      <c r="H14" s="27">
        <v>2654.43</v>
      </c>
      <c r="I14" s="59">
        <f>H14*G14*F14</f>
        <v>265443</v>
      </c>
    </row>
    <row r="15" spans="1:11" s="19" customFormat="1" ht="27.75" customHeight="1" x14ac:dyDescent="0.2">
      <c r="B15" s="78"/>
      <c r="C15" s="24"/>
      <c r="D15" s="25"/>
      <c r="E15" s="26"/>
      <c r="F15" s="48"/>
      <c r="G15" s="41"/>
      <c r="H15" s="27"/>
      <c r="I15" s="59"/>
    </row>
    <row r="16" spans="1:11" s="1" customFormat="1" ht="21.75" customHeight="1" x14ac:dyDescent="0.35">
      <c r="A16" s="29"/>
      <c r="B16" s="99"/>
      <c r="C16" s="100"/>
      <c r="D16" s="100"/>
      <c r="E16" s="101"/>
      <c r="F16" s="63">
        <f>SUM(F10:F15)</f>
        <v>228</v>
      </c>
      <c r="G16" s="64"/>
      <c r="H16" s="67" t="s">
        <v>26</v>
      </c>
      <c r="I16" s="73">
        <f>SUM(I10:I15)</f>
        <v>358082.60699999996</v>
      </c>
      <c r="K16" s="60"/>
    </row>
    <row r="17" spans="1:11" s="1" customFormat="1" ht="21.75" customHeight="1" x14ac:dyDescent="0.35">
      <c r="A17" s="29"/>
      <c r="B17" s="51"/>
      <c r="C17" s="24"/>
      <c r="D17" s="33"/>
      <c r="E17" s="34"/>
      <c r="F17" s="55"/>
      <c r="G17" s="35"/>
      <c r="H17" s="66"/>
      <c r="I17" s="77"/>
      <c r="K17" s="60"/>
    </row>
    <row r="18" spans="1:11" s="1" customFormat="1" ht="21.75" customHeight="1" x14ac:dyDescent="0.35">
      <c r="A18" s="29"/>
      <c r="B18" s="51"/>
      <c r="C18" s="24"/>
      <c r="D18" s="33"/>
      <c r="E18" s="34"/>
      <c r="F18" s="55"/>
      <c r="G18" s="35"/>
      <c r="H18" s="65"/>
      <c r="I18" s="68"/>
      <c r="K18" s="60"/>
    </row>
    <row r="19" spans="1:11" s="1" customFormat="1" ht="21.75" customHeight="1" x14ac:dyDescent="0.35">
      <c r="A19" s="29"/>
      <c r="B19" s="51"/>
      <c r="C19" s="24"/>
      <c r="D19" s="33"/>
      <c r="E19" s="34"/>
      <c r="F19" s="55"/>
      <c r="G19" s="35"/>
      <c r="H19" s="36"/>
      <c r="I19" s="62"/>
      <c r="K19" s="60"/>
    </row>
    <row r="20" spans="1:11" s="2" customFormat="1" ht="39.950000000000003" hidden="1" customHeight="1" x14ac:dyDescent="0.2">
      <c r="A20" s="43"/>
      <c r="B20" s="96" t="s">
        <v>29</v>
      </c>
      <c r="C20" s="96"/>
      <c r="D20" s="96"/>
      <c r="E20" s="96"/>
      <c r="F20" s="96"/>
      <c r="G20" s="96"/>
      <c r="H20" s="96"/>
      <c r="I20" s="96"/>
    </row>
    <row r="21" spans="1:11" s="4" customFormat="1" ht="27.75" hidden="1" customHeight="1" x14ac:dyDescent="0.2">
      <c r="A21" s="42"/>
      <c r="B21" s="79" t="s">
        <v>7</v>
      </c>
      <c r="C21" s="8" t="s">
        <v>8</v>
      </c>
      <c r="D21" s="8" t="s">
        <v>9</v>
      </c>
      <c r="E21" s="9" t="s">
        <v>10</v>
      </c>
      <c r="F21" s="10" t="s">
        <v>11</v>
      </c>
      <c r="G21" s="11" t="s">
        <v>12</v>
      </c>
      <c r="H21" s="8" t="s">
        <v>13</v>
      </c>
      <c r="I21" s="8" t="s">
        <v>14</v>
      </c>
    </row>
    <row r="22" spans="1:11" s="1" customFormat="1" ht="17.100000000000001" hidden="1" customHeight="1" x14ac:dyDescent="0.2">
      <c r="A22" s="29"/>
      <c r="B22" s="81" t="s">
        <v>22</v>
      </c>
      <c r="C22" s="97"/>
      <c r="D22" s="98"/>
      <c r="E22" s="12" t="s">
        <v>25</v>
      </c>
      <c r="F22" s="12">
        <v>1</v>
      </c>
      <c r="G22" s="13">
        <v>1</v>
      </c>
      <c r="H22" s="14">
        <v>4875</v>
      </c>
      <c r="I22" s="15">
        <f t="shared" ref="I22:I30" si="0">F22*G22*H22</f>
        <v>4875</v>
      </c>
    </row>
    <row r="23" spans="1:11" s="1" customFormat="1" ht="17.100000000000001" hidden="1" customHeight="1" x14ac:dyDescent="0.2">
      <c r="A23" s="29"/>
      <c r="B23" s="53" t="s">
        <v>30</v>
      </c>
      <c r="C23" s="97"/>
      <c r="D23" s="98"/>
      <c r="E23" s="12" t="s">
        <v>25</v>
      </c>
      <c r="F23" s="12">
        <v>3</v>
      </c>
      <c r="G23" s="13">
        <v>1</v>
      </c>
      <c r="H23" s="14">
        <v>2923</v>
      </c>
      <c r="I23" s="15">
        <f t="shared" si="0"/>
        <v>8769</v>
      </c>
    </row>
    <row r="24" spans="1:11" s="1" customFormat="1" ht="17.100000000000001" hidden="1" customHeight="1" x14ac:dyDescent="0.2">
      <c r="A24" s="29"/>
      <c r="B24" s="53" t="s">
        <v>31</v>
      </c>
      <c r="C24" s="97"/>
      <c r="D24" s="98"/>
      <c r="E24" s="12" t="s">
        <v>25</v>
      </c>
      <c r="F24" s="12">
        <v>3</v>
      </c>
      <c r="G24" s="13">
        <v>1</v>
      </c>
      <c r="H24" s="14">
        <v>2490</v>
      </c>
      <c r="I24" s="15">
        <f t="shared" si="0"/>
        <v>7470</v>
      </c>
    </row>
    <row r="25" spans="1:11" s="1" customFormat="1" ht="17.100000000000001" hidden="1" customHeight="1" x14ac:dyDescent="0.2">
      <c r="A25" s="29"/>
      <c r="B25" s="53" t="s">
        <v>32</v>
      </c>
      <c r="C25" s="97"/>
      <c r="D25" s="98"/>
      <c r="E25" s="12" t="s">
        <v>25</v>
      </c>
      <c r="F25" s="12">
        <v>4</v>
      </c>
      <c r="G25" s="13">
        <v>1</v>
      </c>
      <c r="H25" s="14">
        <v>6497</v>
      </c>
      <c r="I25" s="15">
        <f t="shared" si="0"/>
        <v>25988</v>
      </c>
    </row>
    <row r="26" spans="1:11" s="1" customFormat="1" ht="17.100000000000001" hidden="1" customHeight="1" x14ac:dyDescent="0.2">
      <c r="A26" s="29"/>
      <c r="B26" s="53" t="s">
        <v>33</v>
      </c>
      <c r="C26" s="97"/>
      <c r="D26" s="98"/>
      <c r="E26" s="12" t="s">
        <v>25</v>
      </c>
      <c r="F26" s="12">
        <v>2</v>
      </c>
      <c r="G26" s="13">
        <v>1</v>
      </c>
      <c r="H26" s="14">
        <v>2924</v>
      </c>
      <c r="I26" s="15">
        <f t="shared" si="0"/>
        <v>5848</v>
      </c>
    </row>
    <row r="27" spans="1:11" s="1" customFormat="1" ht="17.100000000000001" hidden="1" customHeight="1" x14ac:dyDescent="0.2">
      <c r="A27" s="29"/>
      <c r="B27" s="53" t="s">
        <v>34</v>
      </c>
      <c r="C27" s="97"/>
      <c r="D27" s="98"/>
      <c r="E27" s="12" t="s">
        <v>25</v>
      </c>
      <c r="F27" s="12">
        <v>4</v>
      </c>
      <c r="G27" s="13">
        <v>1</v>
      </c>
      <c r="H27" s="14">
        <v>5375</v>
      </c>
      <c r="I27" s="15">
        <f t="shared" si="0"/>
        <v>21500</v>
      </c>
    </row>
    <row r="28" spans="1:11" s="1" customFormat="1" ht="17.100000000000001" hidden="1" customHeight="1" x14ac:dyDescent="0.2">
      <c r="A28" s="29"/>
      <c r="B28" s="53" t="s">
        <v>35</v>
      </c>
      <c r="C28" s="97"/>
      <c r="D28" s="98"/>
      <c r="E28" s="12" t="s">
        <v>25</v>
      </c>
      <c r="F28" s="12">
        <v>1</v>
      </c>
      <c r="G28" s="13">
        <v>1</v>
      </c>
      <c r="H28" s="14">
        <v>2923</v>
      </c>
      <c r="I28" s="15">
        <f t="shared" si="0"/>
        <v>2923</v>
      </c>
    </row>
    <row r="29" spans="1:11" s="1" customFormat="1" ht="17.100000000000001" hidden="1" customHeight="1" x14ac:dyDescent="0.2">
      <c r="A29" s="29"/>
      <c r="B29" s="53" t="s">
        <v>36</v>
      </c>
      <c r="C29" s="49"/>
      <c r="D29" s="50"/>
      <c r="E29" s="12" t="s">
        <v>25</v>
      </c>
      <c r="F29" s="12">
        <v>1</v>
      </c>
      <c r="G29" s="13">
        <v>1</v>
      </c>
      <c r="H29" s="14">
        <v>3348</v>
      </c>
      <c r="I29" s="15">
        <f t="shared" si="0"/>
        <v>3348</v>
      </c>
    </row>
    <row r="30" spans="1:11" s="5" customFormat="1" ht="24" hidden="1" customHeight="1" x14ac:dyDescent="0.2">
      <c r="A30" s="37"/>
      <c r="B30" s="53" t="s">
        <v>37</v>
      </c>
      <c r="C30" s="49"/>
      <c r="D30" s="50"/>
      <c r="E30" s="12" t="s">
        <v>25</v>
      </c>
      <c r="F30" s="12">
        <v>1</v>
      </c>
      <c r="G30" s="13">
        <v>1</v>
      </c>
      <c r="H30" s="14">
        <v>2005</v>
      </c>
      <c r="I30" s="15">
        <f t="shared" si="0"/>
        <v>2005</v>
      </c>
      <c r="K30" s="1"/>
    </row>
    <row r="31" spans="1:11" s="37" customFormat="1" ht="24" hidden="1" customHeight="1" x14ac:dyDescent="0.2">
      <c r="B31" s="103" t="s">
        <v>38</v>
      </c>
      <c r="C31" s="103"/>
      <c r="D31" s="103"/>
      <c r="E31" s="103"/>
      <c r="F31" s="17"/>
      <c r="G31" s="18"/>
      <c r="H31" s="17" t="s">
        <v>39</v>
      </c>
      <c r="I31" s="16"/>
      <c r="K31" s="29"/>
    </row>
    <row r="32" spans="1:11" s="2" customFormat="1" ht="17.25" hidden="1" x14ac:dyDescent="0.2">
      <c r="A32" s="102"/>
      <c r="B32" s="102"/>
      <c r="C32" s="44"/>
      <c r="D32" s="44"/>
      <c r="E32" s="52"/>
      <c r="F32" s="45"/>
      <c r="G32" s="46"/>
      <c r="H32" s="44"/>
      <c r="I32" s="44"/>
      <c r="K32" s="3"/>
    </row>
    <row r="33" spans="1:11" s="2" customFormat="1" ht="15.75" hidden="1" x14ac:dyDescent="0.25">
      <c r="A33" s="92"/>
      <c r="B33" s="92"/>
      <c r="C33" s="94"/>
      <c r="D33" s="95"/>
      <c r="E33" s="30"/>
      <c r="F33" s="40"/>
      <c r="G33" s="28"/>
      <c r="H33" s="31"/>
      <c r="I33" s="32"/>
    </row>
    <row r="34" spans="1:11" s="2" customFormat="1" ht="15.75" hidden="1" x14ac:dyDescent="0.25">
      <c r="A34" s="92"/>
      <c r="B34" s="92"/>
      <c r="C34" s="94"/>
      <c r="D34" s="95"/>
      <c r="E34" s="30"/>
      <c r="F34" s="40"/>
      <c r="G34" s="28"/>
      <c r="H34" s="31"/>
      <c r="I34" s="32"/>
    </row>
    <row r="35" spans="1:11" s="2" customFormat="1" ht="15.75" hidden="1" x14ac:dyDescent="0.25">
      <c r="A35" s="92"/>
      <c r="B35" s="92"/>
      <c r="C35" s="94"/>
      <c r="D35" s="95"/>
      <c r="E35" s="30"/>
      <c r="F35" s="40"/>
      <c r="G35" s="28"/>
      <c r="H35" s="31"/>
      <c r="I35" s="32"/>
    </row>
    <row r="36" spans="1:11" ht="15.75" hidden="1" x14ac:dyDescent="0.25">
      <c r="A36" s="92"/>
      <c r="B36" s="92"/>
      <c r="C36" s="94"/>
      <c r="D36" s="95"/>
      <c r="E36" s="30"/>
      <c r="F36" s="40"/>
      <c r="G36" s="28"/>
      <c r="H36" s="31"/>
      <c r="I36" s="32"/>
      <c r="K36" s="2"/>
    </row>
    <row r="37" spans="1:11" ht="15.75" hidden="1" x14ac:dyDescent="0.25">
      <c r="A37" s="92"/>
      <c r="B37" s="92"/>
      <c r="C37" s="94"/>
      <c r="D37" s="95"/>
      <c r="E37" s="30"/>
      <c r="F37" s="40"/>
      <c r="G37" s="28"/>
      <c r="H37" s="31"/>
      <c r="I37" s="32"/>
    </row>
    <row r="38" spans="1:11" ht="15.75" hidden="1" x14ac:dyDescent="0.25">
      <c r="A38" s="92"/>
      <c r="B38" s="92"/>
      <c r="C38" s="94"/>
      <c r="D38" s="95"/>
      <c r="E38" s="30"/>
      <c r="F38" s="40"/>
      <c r="G38" s="28"/>
      <c r="H38" s="31"/>
      <c r="I38" s="32"/>
    </row>
    <row r="39" spans="1:11" ht="15.75" hidden="1" x14ac:dyDescent="0.25">
      <c r="A39" s="92"/>
      <c r="B39" s="92"/>
      <c r="C39" s="94"/>
      <c r="D39" s="95"/>
      <c r="E39" s="30"/>
      <c r="F39" s="40"/>
      <c r="G39" s="28"/>
      <c r="H39" s="31"/>
      <c r="I39" s="32"/>
    </row>
    <row r="40" spans="1:11" ht="15.75" hidden="1" x14ac:dyDescent="0.25">
      <c r="A40" s="92"/>
      <c r="B40" s="92"/>
      <c r="C40" s="94"/>
      <c r="D40" s="95"/>
      <c r="E40" s="30"/>
      <c r="F40" s="40"/>
      <c r="G40" s="28"/>
      <c r="H40" s="31"/>
      <c r="I40" s="32"/>
    </row>
    <row r="41" spans="1:11" ht="15.75" hidden="1" x14ac:dyDescent="0.25">
      <c r="A41" s="93"/>
      <c r="B41" s="93"/>
      <c r="C41" s="94"/>
      <c r="D41" s="95"/>
      <c r="E41" s="30"/>
      <c r="F41" s="40"/>
      <c r="G41" s="28"/>
      <c r="H41" s="31"/>
      <c r="I41" s="32"/>
    </row>
    <row r="42" spans="1:11" ht="27" hidden="1" customHeight="1" x14ac:dyDescent="0.2">
      <c r="A42" s="19"/>
      <c r="B42" s="91"/>
      <c r="C42" s="91"/>
      <c r="D42" s="91"/>
      <c r="E42" s="91"/>
      <c r="F42" s="38"/>
      <c r="G42" s="89"/>
      <c r="H42" s="89"/>
      <c r="I42" s="39"/>
    </row>
    <row r="43" spans="1:11" ht="27" hidden="1" customHeight="1" x14ac:dyDescent="0.2">
      <c r="A43" s="19"/>
      <c r="B43" s="90"/>
      <c r="C43" s="90"/>
      <c r="D43" s="90"/>
      <c r="E43" s="90"/>
      <c r="F43" s="90"/>
      <c r="G43" s="90"/>
      <c r="H43" s="90"/>
      <c r="I43" s="90"/>
    </row>
    <row r="45" spans="1:11" x14ac:dyDescent="0.2">
      <c r="B45" t="s">
        <v>68</v>
      </c>
    </row>
    <row r="50" spans="2:3" ht="15.75" x14ac:dyDescent="0.2">
      <c r="B50" s="72" t="s">
        <v>66</v>
      </c>
      <c r="C50" s="72"/>
    </row>
  </sheetData>
  <mergeCells count="25">
    <mergeCell ref="C2:D2"/>
    <mergeCell ref="C3:D3"/>
    <mergeCell ref="C4:D4"/>
    <mergeCell ref="C5:D5"/>
    <mergeCell ref="B8:I8"/>
    <mergeCell ref="B20:I20"/>
    <mergeCell ref="C22:C28"/>
    <mergeCell ref="D22:D28"/>
    <mergeCell ref="B16:E16"/>
    <mergeCell ref="A32:B32"/>
    <mergeCell ref="B31:E31"/>
    <mergeCell ref="A33:B33"/>
    <mergeCell ref="C33:C41"/>
    <mergeCell ref="D33:D41"/>
    <mergeCell ref="A34:B34"/>
    <mergeCell ref="A35:B35"/>
    <mergeCell ref="A36:B36"/>
    <mergeCell ref="A37:B37"/>
    <mergeCell ref="G42:H42"/>
    <mergeCell ref="B43:I43"/>
    <mergeCell ref="B42:E42"/>
    <mergeCell ref="A38:B38"/>
    <mergeCell ref="A39:B39"/>
    <mergeCell ref="A40:B40"/>
    <mergeCell ref="A41:B41"/>
  </mergeCells>
  <pageMargins left="0.51181102362204722" right="0.51181102362204722" top="0.78740157480314965" bottom="0.78740157480314965" header="0.31496062992125984" footer="0.31496062992125984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"/>
  <sheetViews>
    <sheetView showGridLines="0" topLeftCell="A51" zoomScale="87" zoomScaleNormal="87" workbookViewId="0">
      <selection activeCell="C105" sqref="C105"/>
    </sheetView>
  </sheetViews>
  <sheetFormatPr defaultColWidth="9.140625" defaultRowHeight="12.75" x14ac:dyDescent="0.2"/>
  <cols>
    <col min="1" max="1" width="3.5703125" style="7" customWidth="1"/>
    <col min="2" max="2" width="25.7109375" style="7" customWidth="1"/>
    <col min="3" max="3" width="22.42578125" style="7" customWidth="1"/>
    <col min="4" max="4" width="20.140625" style="7" customWidth="1"/>
    <col min="5" max="5" width="48.28515625" style="7" customWidth="1"/>
    <col min="6" max="6" width="14.5703125" style="7" customWidth="1"/>
    <col min="7" max="7" width="18.42578125" style="7" customWidth="1"/>
    <col min="8" max="8" width="12.7109375" style="7" customWidth="1"/>
    <col min="9" max="9" width="27.85546875" style="7" customWidth="1"/>
    <col min="10" max="10" width="31.140625" style="7" customWidth="1"/>
    <col min="11" max="11" width="20.28515625" style="7" customWidth="1"/>
    <col min="12" max="12" width="17.140625" style="7" customWidth="1"/>
    <col min="13" max="13" width="11.28515625" style="7" bestFit="1" customWidth="1"/>
    <col min="14" max="16384" width="9.140625" style="7"/>
  </cols>
  <sheetData>
    <row r="1" spans="2:10" ht="15.75" customHeight="1" x14ac:dyDescent="0.2"/>
    <row r="2" spans="2:10" ht="20.100000000000001" customHeight="1" x14ac:dyDescent="0.2">
      <c r="B2" s="6" t="s">
        <v>0</v>
      </c>
      <c r="C2" s="116" t="s">
        <v>1</v>
      </c>
      <c r="D2" s="116"/>
    </row>
    <row r="3" spans="2:10" ht="20.100000000000001" customHeight="1" x14ac:dyDescent="0.2">
      <c r="B3" s="6" t="s">
        <v>2</v>
      </c>
      <c r="C3" s="116" t="s">
        <v>3</v>
      </c>
      <c r="D3" s="116"/>
    </row>
    <row r="4" spans="2:10" ht="20.100000000000001" customHeight="1" x14ac:dyDescent="0.2">
      <c r="B4" s="6" t="s">
        <v>4</v>
      </c>
      <c r="C4" s="117" t="s">
        <v>5</v>
      </c>
      <c r="D4" s="118"/>
    </row>
    <row r="5" spans="2:10" ht="20.100000000000001" customHeight="1" x14ac:dyDescent="0.2">
      <c r="B5" s="6" t="s">
        <v>6</v>
      </c>
      <c r="C5" s="119" t="s">
        <v>55</v>
      </c>
      <c r="D5" s="120"/>
    </row>
    <row r="6" spans="2:10" ht="20.100000000000001" customHeight="1" x14ac:dyDescent="0.2"/>
    <row r="7" spans="2:10" ht="20.100000000000001" customHeight="1" x14ac:dyDescent="0.2"/>
    <row r="8" spans="2:10" s="19" customFormat="1" ht="21" x14ac:dyDescent="0.2">
      <c r="B8" s="106" t="s">
        <v>52</v>
      </c>
      <c r="C8" s="106"/>
      <c r="D8" s="106"/>
      <c r="E8" s="106"/>
      <c r="F8" s="106"/>
      <c r="G8" s="106"/>
      <c r="H8" s="106"/>
      <c r="I8" s="106"/>
      <c r="J8" s="106"/>
    </row>
    <row r="9" spans="2:10" s="19" customFormat="1" ht="25.5" x14ac:dyDescent="0.2">
      <c r="B9" s="121" t="s">
        <v>7</v>
      </c>
      <c r="C9" s="122"/>
      <c r="D9" s="20" t="s">
        <v>8</v>
      </c>
      <c r="E9" s="20" t="s">
        <v>9</v>
      </c>
      <c r="F9" s="21" t="s">
        <v>10</v>
      </c>
      <c r="G9" s="22" t="s">
        <v>11</v>
      </c>
      <c r="H9" s="23" t="s">
        <v>12</v>
      </c>
      <c r="I9" s="20" t="s">
        <v>13</v>
      </c>
      <c r="J9" s="20" t="s">
        <v>14</v>
      </c>
    </row>
    <row r="10" spans="2:10" s="19" customFormat="1" ht="23.25" customHeight="1" x14ac:dyDescent="0.2">
      <c r="B10" s="123" t="s">
        <v>15</v>
      </c>
      <c r="C10" s="124"/>
      <c r="D10" s="24"/>
      <c r="E10" s="25" t="s">
        <v>16</v>
      </c>
      <c r="F10" s="26" t="s">
        <v>17</v>
      </c>
      <c r="G10" s="48">
        <v>20</v>
      </c>
      <c r="H10" s="69">
        <v>0.25</v>
      </c>
      <c r="I10" s="70">
        <v>13738.75</v>
      </c>
      <c r="J10" s="27">
        <f>I10*H10*G10</f>
        <v>68693.75</v>
      </c>
    </row>
    <row r="11" spans="2:10" s="19" customFormat="1" ht="18" customHeight="1" x14ac:dyDescent="0.2">
      <c r="B11" s="123" t="s">
        <v>18</v>
      </c>
      <c r="C11" s="124"/>
      <c r="D11" s="24"/>
      <c r="E11" s="25" t="s">
        <v>19</v>
      </c>
      <c r="F11" s="26" t="s">
        <v>17</v>
      </c>
      <c r="G11" s="48">
        <f>G63</f>
        <v>20</v>
      </c>
      <c r="H11" s="26">
        <v>0.375</v>
      </c>
      <c r="I11" s="47" t="s">
        <v>20</v>
      </c>
      <c r="J11" s="27">
        <f>J63</f>
        <v>48057.375</v>
      </c>
    </row>
    <row r="12" spans="2:10" s="19" customFormat="1" ht="20.25" customHeight="1" x14ac:dyDescent="0.2">
      <c r="B12" s="123" t="s">
        <v>15</v>
      </c>
      <c r="C12" s="124"/>
      <c r="D12" s="24"/>
      <c r="E12" s="25" t="s">
        <v>21</v>
      </c>
      <c r="F12" s="26" t="s">
        <v>17</v>
      </c>
      <c r="G12" s="47">
        <v>12</v>
      </c>
      <c r="H12" s="71">
        <v>0.3</v>
      </c>
      <c r="I12" s="70">
        <v>13738.75</v>
      </c>
      <c r="J12" s="27">
        <f>G12*H12*I12</f>
        <v>49459.499999999993</v>
      </c>
    </row>
    <row r="13" spans="2:10" s="19" customFormat="1" ht="16.5" customHeight="1" x14ac:dyDescent="0.2">
      <c r="B13" s="123" t="s">
        <v>22</v>
      </c>
      <c r="C13" s="124"/>
      <c r="D13" s="24"/>
      <c r="E13" s="25" t="s">
        <v>23</v>
      </c>
      <c r="F13" s="26" t="s">
        <v>17</v>
      </c>
      <c r="G13" s="47">
        <v>4</v>
      </c>
      <c r="H13" s="41">
        <v>0.375</v>
      </c>
      <c r="I13" s="27">
        <v>5548</v>
      </c>
      <c r="J13" s="27">
        <f>G13*H13*I13</f>
        <v>8322</v>
      </c>
    </row>
    <row r="14" spans="2:10" s="19" customFormat="1" ht="16.5" customHeight="1" x14ac:dyDescent="0.2">
      <c r="B14" s="123" t="s">
        <v>24</v>
      </c>
      <c r="C14" s="124"/>
      <c r="D14" s="24"/>
      <c r="E14" s="25" t="s">
        <v>23</v>
      </c>
      <c r="F14" s="26" t="s">
        <v>17</v>
      </c>
      <c r="G14" s="47">
        <v>4</v>
      </c>
      <c r="H14" s="41">
        <v>0.375</v>
      </c>
      <c r="I14" s="27">
        <v>8291</v>
      </c>
      <c r="J14" s="59">
        <f>G14*H14*I14</f>
        <v>12436.5</v>
      </c>
    </row>
    <row r="15" spans="2:10" s="19" customFormat="1" ht="16.5" customHeight="1" x14ac:dyDescent="0.2">
      <c r="B15" s="74" t="s">
        <v>18</v>
      </c>
      <c r="C15" s="75"/>
      <c r="D15" s="24"/>
      <c r="E15" s="25" t="s">
        <v>50</v>
      </c>
      <c r="F15" s="26" t="s">
        <v>25</v>
      </c>
      <c r="G15" s="48">
        <f>G76</f>
        <v>12</v>
      </c>
      <c r="H15" s="41">
        <v>1</v>
      </c>
      <c r="I15" s="27" t="s">
        <v>20</v>
      </c>
      <c r="J15" s="59">
        <f>J76</f>
        <v>53329</v>
      </c>
    </row>
    <row r="16" spans="2:10" s="19" customFormat="1" ht="16.5" customHeight="1" x14ac:dyDescent="0.2">
      <c r="B16" s="114" t="s">
        <v>56</v>
      </c>
      <c r="C16" s="115"/>
      <c r="D16" s="24"/>
      <c r="E16" s="25" t="s">
        <v>50</v>
      </c>
      <c r="F16" s="26" t="s">
        <v>25</v>
      </c>
      <c r="G16" s="47">
        <v>19</v>
      </c>
      <c r="H16" s="41"/>
      <c r="I16" s="27"/>
      <c r="J16" s="59"/>
    </row>
    <row r="17" spans="1:13" s="1" customFormat="1" ht="21.75" customHeight="1" x14ac:dyDescent="0.35">
      <c r="A17" s="29"/>
      <c r="B17" s="99"/>
      <c r="C17" s="100"/>
      <c r="D17" s="100"/>
      <c r="E17" s="100"/>
      <c r="F17" s="101"/>
      <c r="G17" s="63">
        <f>SUM(G10:G16)</f>
        <v>91</v>
      </c>
      <c r="H17" s="64"/>
      <c r="I17" s="67" t="s">
        <v>26</v>
      </c>
      <c r="J17" s="73">
        <f>SUM(J10:J16)</f>
        <v>240298.125</v>
      </c>
      <c r="L17" s="60"/>
      <c r="M17" s="76"/>
    </row>
    <row r="18" spans="1:13" s="1" customFormat="1" ht="21.75" customHeight="1" x14ac:dyDescent="0.35">
      <c r="A18" s="29"/>
      <c r="B18" s="51"/>
      <c r="C18" s="61"/>
      <c r="D18" s="24"/>
      <c r="E18" s="33"/>
      <c r="F18" s="34"/>
      <c r="G18" s="55"/>
      <c r="H18" s="35"/>
      <c r="I18" s="66" t="s">
        <v>27</v>
      </c>
      <c r="J18" s="87">
        <v>0.50173065999999999</v>
      </c>
      <c r="L18" s="60"/>
    </row>
    <row r="19" spans="1:13" s="1" customFormat="1" ht="21.75" customHeight="1" x14ac:dyDescent="0.35">
      <c r="A19" s="29"/>
      <c r="B19" s="51"/>
      <c r="C19" s="61"/>
      <c r="D19" s="24"/>
      <c r="E19" s="33"/>
      <c r="F19" s="34"/>
      <c r="G19" s="55"/>
      <c r="H19" s="35"/>
      <c r="I19" s="65" t="s">
        <v>28</v>
      </c>
      <c r="J19" s="68">
        <f>J17-J17*J18</f>
        <v>119733.18814698751</v>
      </c>
      <c r="K19" s="85">
        <v>119733.19</v>
      </c>
      <c r="L19" s="60"/>
    </row>
    <row r="20" spans="1:13" s="1" customFormat="1" ht="21.75" customHeight="1" x14ac:dyDescent="0.35">
      <c r="A20" s="29"/>
      <c r="B20" s="51"/>
      <c r="C20" s="61"/>
      <c r="D20" s="24"/>
      <c r="E20" s="33"/>
      <c r="F20" s="34"/>
      <c r="G20" s="55"/>
      <c r="H20" s="35"/>
      <c r="I20" s="36"/>
      <c r="J20" s="62"/>
      <c r="L20" s="60"/>
    </row>
    <row r="21" spans="1:13" s="2" customFormat="1" ht="39.950000000000003" hidden="1" customHeight="1" x14ac:dyDescent="0.2">
      <c r="A21" s="43"/>
      <c r="B21" s="96" t="s">
        <v>29</v>
      </c>
      <c r="C21" s="96"/>
      <c r="D21" s="96"/>
      <c r="E21" s="96"/>
      <c r="F21" s="96"/>
      <c r="G21" s="96"/>
      <c r="H21" s="96"/>
      <c r="I21" s="96"/>
      <c r="J21" s="96"/>
    </row>
    <row r="22" spans="1:13" s="4" customFormat="1" ht="27.75" hidden="1" customHeight="1" x14ac:dyDescent="0.2">
      <c r="A22" s="42"/>
      <c r="B22" s="110" t="s">
        <v>7</v>
      </c>
      <c r="C22" s="111"/>
      <c r="D22" s="8" t="s">
        <v>8</v>
      </c>
      <c r="E22" s="8" t="s">
        <v>9</v>
      </c>
      <c r="F22" s="9" t="s">
        <v>10</v>
      </c>
      <c r="G22" s="10" t="s">
        <v>11</v>
      </c>
      <c r="H22" s="11" t="s">
        <v>12</v>
      </c>
      <c r="I22" s="8" t="s">
        <v>13</v>
      </c>
      <c r="J22" s="8" t="s">
        <v>14</v>
      </c>
    </row>
    <row r="23" spans="1:13" s="1" customFormat="1" ht="17.100000000000001" hidden="1" customHeight="1" x14ac:dyDescent="0.2">
      <c r="A23" s="29"/>
      <c r="B23" s="125" t="s">
        <v>22</v>
      </c>
      <c r="C23" s="125"/>
      <c r="D23" s="97"/>
      <c r="E23" s="98"/>
      <c r="F23" s="12" t="s">
        <v>25</v>
      </c>
      <c r="G23" s="12">
        <v>1</v>
      </c>
      <c r="H23" s="13">
        <v>1</v>
      </c>
      <c r="I23" s="14">
        <v>4875</v>
      </c>
      <c r="J23" s="15">
        <f t="shared" ref="J23:J31" si="0">G23*H23*I23</f>
        <v>4875</v>
      </c>
    </row>
    <row r="24" spans="1:13" s="1" customFormat="1" ht="17.100000000000001" hidden="1" customHeight="1" x14ac:dyDescent="0.2">
      <c r="A24" s="29"/>
      <c r="B24" s="126" t="s">
        <v>30</v>
      </c>
      <c r="C24" s="127"/>
      <c r="D24" s="97"/>
      <c r="E24" s="98"/>
      <c r="F24" s="12" t="s">
        <v>25</v>
      </c>
      <c r="G24" s="12">
        <v>3</v>
      </c>
      <c r="H24" s="13">
        <v>1</v>
      </c>
      <c r="I24" s="14">
        <v>2923</v>
      </c>
      <c r="J24" s="15">
        <f t="shared" si="0"/>
        <v>8769</v>
      </c>
    </row>
    <row r="25" spans="1:13" s="1" customFormat="1" ht="17.100000000000001" hidden="1" customHeight="1" x14ac:dyDescent="0.2">
      <c r="A25" s="29"/>
      <c r="B25" s="126" t="s">
        <v>31</v>
      </c>
      <c r="C25" s="127"/>
      <c r="D25" s="97"/>
      <c r="E25" s="98"/>
      <c r="F25" s="12" t="s">
        <v>25</v>
      </c>
      <c r="G25" s="12">
        <v>3</v>
      </c>
      <c r="H25" s="13">
        <v>1</v>
      </c>
      <c r="I25" s="14">
        <v>2490</v>
      </c>
      <c r="J25" s="15">
        <f t="shared" si="0"/>
        <v>7470</v>
      </c>
    </row>
    <row r="26" spans="1:13" s="1" customFormat="1" ht="17.100000000000001" hidden="1" customHeight="1" x14ac:dyDescent="0.2">
      <c r="A26" s="29"/>
      <c r="B26" s="126" t="s">
        <v>32</v>
      </c>
      <c r="C26" s="127"/>
      <c r="D26" s="97"/>
      <c r="E26" s="98"/>
      <c r="F26" s="12" t="s">
        <v>25</v>
      </c>
      <c r="G26" s="12">
        <v>4</v>
      </c>
      <c r="H26" s="13">
        <v>1</v>
      </c>
      <c r="I26" s="14">
        <v>6497</v>
      </c>
      <c r="J26" s="15">
        <f t="shared" si="0"/>
        <v>25988</v>
      </c>
    </row>
    <row r="27" spans="1:13" s="1" customFormat="1" ht="17.100000000000001" hidden="1" customHeight="1" x14ac:dyDescent="0.2">
      <c r="A27" s="29"/>
      <c r="B27" s="126" t="s">
        <v>33</v>
      </c>
      <c r="C27" s="127"/>
      <c r="D27" s="97"/>
      <c r="E27" s="98"/>
      <c r="F27" s="12" t="s">
        <v>25</v>
      </c>
      <c r="G27" s="12">
        <v>2</v>
      </c>
      <c r="H27" s="13">
        <v>1</v>
      </c>
      <c r="I27" s="14">
        <v>2924</v>
      </c>
      <c r="J27" s="15">
        <f t="shared" si="0"/>
        <v>5848</v>
      </c>
    </row>
    <row r="28" spans="1:13" s="1" customFormat="1" ht="17.100000000000001" hidden="1" customHeight="1" x14ac:dyDescent="0.2">
      <c r="A28" s="29"/>
      <c r="B28" s="126" t="s">
        <v>34</v>
      </c>
      <c r="C28" s="127"/>
      <c r="D28" s="97"/>
      <c r="E28" s="98"/>
      <c r="F28" s="12" t="s">
        <v>25</v>
      </c>
      <c r="G28" s="12">
        <v>4</v>
      </c>
      <c r="H28" s="13">
        <v>1</v>
      </c>
      <c r="I28" s="14">
        <v>5375</v>
      </c>
      <c r="J28" s="15">
        <f t="shared" si="0"/>
        <v>21500</v>
      </c>
    </row>
    <row r="29" spans="1:13" s="1" customFormat="1" ht="17.100000000000001" hidden="1" customHeight="1" x14ac:dyDescent="0.2">
      <c r="A29" s="29"/>
      <c r="B29" s="53" t="s">
        <v>35</v>
      </c>
      <c r="C29" s="54"/>
      <c r="D29" s="97"/>
      <c r="E29" s="98"/>
      <c r="F29" s="12" t="s">
        <v>25</v>
      </c>
      <c r="G29" s="12">
        <v>1</v>
      </c>
      <c r="H29" s="13">
        <v>1</v>
      </c>
      <c r="I29" s="14">
        <v>2923</v>
      </c>
      <c r="J29" s="15">
        <f t="shared" si="0"/>
        <v>2923</v>
      </c>
    </row>
    <row r="30" spans="1:13" s="1" customFormat="1" ht="17.100000000000001" hidden="1" customHeight="1" x14ac:dyDescent="0.2">
      <c r="A30" s="29"/>
      <c r="B30" s="53" t="s">
        <v>36</v>
      </c>
      <c r="C30" s="54"/>
      <c r="D30" s="49"/>
      <c r="E30" s="50"/>
      <c r="F30" s="12" t="s">
        <v>25</v>
      </c>
      <c r="G30" s="12">
        <v>1</v>
      </c>
      <c r="H30" s="13">
        <v>1</v>
      </c>
      <c r="I30" s="14">
        <v>3348</v>
      </c>
      <c r="J30" s="15">
        <f t="shared" si="0"/>
        <v>3348</v>
      </c>
    </row>
    <row r="31" spans="1:13" s="5" customFormat="1" ht="24" hidden="1" customHeight="1" x14ac:dyDescent="0.2">
      <c r="A31" s="37"/>
      <c r="B31" s="53" t="s">
        <v>37</v>
      </c>
      <c r="C31" s="54"/>
      <c r="D31" s="49"/>
      <c r="E31" s="50"/>
      <c r="F31" s="12" t="s">
        <v>25</v>
      </c>
      <c r="G31" s="12">
        <v>1</v>
      </c>
      <c r="H31" s="13">
        <v>1</v>
      </c>
      <c r="I31" s="14">
        <v>2005</v>
      </c>
      <c r="J31" s="15">
        <f t="shared" si="0"/>
        <v>2005</v>
      </c>
      <c r="L31" s="1"/>
    </row>
    <row r="32" spans="1:13" s="37" customFormat="1" ht="24" hidden="1" customHeight="1" x14ac:dyDescent="0.2">
      <c r="B32" s="103" t="s">
        <v>38</v>
      </c>
      <c r="C32" s="103"/>
      <c r="D32" s="103"/>
      <c r="E32" s="103"/>
      <c r="F32" s="103"/>
      <c r="G32" s="17"/>
      <c r="H32" s="18"/>
      <c r="I32" s="17" t="s">
        <v>39</v>
      </c>
      <c r="J32" s="16"/>
      <c r="L32" s="29"/>
    </row>
    <row r="33" spans="1:12" s="2" customFormat="1" ht="17.25" hidden="1" x14ac:dyDescent="0.2">
      <c r="A33" s="102"/>
      <c r="B33" s="102"/>
      <c r="C33" s="44"/>
      <c r="D33" s="44"/>
      <c r="E33" s="44"/>
      <c r="F33" s="52"/>
      <c r="G33" s="45"/>
      <c r="H33" s="46"/>
      <c r="I33" s="44"/>
      <c r="J33" s="44"/>
      <c r="L33" s="3"/>
    </row>
    <row r="34" spans="1:12" s="2" customFormat="1" ht="15.75" hidden="1" x14ac:dyDescent="0.25">
      <c r="A34" s="92"/>
      <c r="B34" s="92"/>
      <c r="C34" s="92"/>
      <c r="D34" s="94"/>
      <c r="E34" s="95"/>
      <c r="F34" s="30"/>
      <c r="G34" s="40"/>
      <c r="H34" s="28"/>
      <c r="I34" s="31"/>
      <c r="J34" s="32"/>
    </row>
    <row r="35" spans="1:12" s="2" customFormat="1" ht="15.75" hidden="1" x14ac:dyDescent="0.25">
      <c r="A35" s="92"/>
      <c r="B35" s="92"/>
      <c r="C35" s="92"/>
      <c r="D35" s="94"/>
      <c r="E35" s="95"/>
      <c r="F35" s="30"/>
      <c r="G35" s="40"/>
      <c r="H35" s="28"/>
      <c r="I35" s="31"/>
      <c r="J35" s="32"/>
    </row>
    <row r="36" spans="1:12" s="2" customFormat="1" ht="15.75" hidden="1" x14ac:dyDescent="0.25">
      <c r="A36" s="92"/>
      <c r="B36" s="92"/>
      <c r="C36" s="92"/>
      <c r="D36" s="94"/>
      <c r="E36" s="95"/>
      <c r="F36" s="30"/>
      <c r="G36" s="40"/>
      <c r="H36" s="28"/>
      <c r="I36" s="31"/>
      <c r="J36" s="32"/>
    </row>
    <row r="37" spans="1:12" ht="15.75" hidden="1" x14ac:dyDescent="0.25">
      <c r="A37" s="92"/>
      <c r="B37" s="92"/>
      <c r="C37" s="92"/>
      <c r="D37" s="94"/>
      <c r="E37" s="95"/>
      <c r="F37" s="30"/>
      <c r="G37" s="40"/>
      <c r="H37" s="28"/>
      <c r="I37" s="31"/>
      <c r="J37" s="32"/>
      <c r="L37" s="2"/>
    </row>
    <row r="38" spans="1:12" ht="15.75" hidden="1" x14ac:dyDescent="0.25">
      <c r="A38" s="92"/>
      <c r="B38" s="92"/>
      <c r="C38" s="92"/>
      <c r="D38" s="94"/>
      <c r="E38" s="95"/>
      <c r="F38" s="30"/>
      <c r="G38" s="40"/>
      <c r="H38" s="28"/>
      <c r="I38" s="31"/>
      <c r="J38" s="32"/>
    </row>
    <row r="39" spans="1:12" ht="15.75" hidden="1" x14ac:dyDescent="0.25">
      <c r="A39" s="92"/>
      <c r="B39" s="92"/>
      <c r="C39" s="92"/>
      <c r="D39" s="94"/>
      <c r="E39" s="95"/>
      <c r="F39" s="30"/>
      <c r="G39" s="40"/>
      <c r="H39" s="28"/>
      <c r="I39" s="31"/>
      <c r="J39" s="32"/>
    </row>
    <row r="40" spans="1:12" ht="15.75" hidden="1" x14ac:dyDescent="0.25">
      <c r="A40" s="92"/>
      <c r="B40" s="92"/>
      <c r="C40" s="92"/>
      <c r="D40" s="94"/>
      <c r="E40" s="95"/>
      <c r="F40" s="30"/>
      <c r="G40" s="40"/>
      <c r="H40" s="28"/>
      <c r="I40" s="31"/>
      <c r="J40" s="32"/>
    </row>
    <row r="41" spans="1:12" ht="15.75" hidden="1" x14ac:dyDescent="0.25">
      <c r="A41" s="92"/>
      <c r="B41" s="92"/>
      <c r="C41" s="92"/>
      <c r="D41" s="94"/>
      <c r="E41" s="95"/>
      <c r="F41" s="30"/>
      <c r="G41" s="40"/>
      <c r="H41" s="28"/>
      <c r="I41" s="31"/>
      <c r="J41" s="32"/>
    </row>
    <row r="42" spans="1:12" ht="15.75" hidden="1" x14ac:dyDescent="0.25">
      <c r="A42" s="93"/>
      <c r="B42" s="93"/>
      <c r="C42" s="93"/>
      <c r="D42" s="94"/>
      <c r="E42" s="95"/>
      <c r="F42" s="30"/>
      <c r="G42" s="40"/>
      <c r="H42" s="28"/>
      <c r="I42" s="31"/>
      <c r="J42" s="32"/>
    </row>
    <row r="43" spans="1:12" ht="27" hidden="1" customHeight="1" x14ac:dyDescent="0.2">
      <c r="A43" s="19"/>
      <c r="B43" s="91"/>
      <c r="C43" s="91"/>
      <c r="D43" s="91"/>
      <c r="E43" s="91"/>
      <c r="F43" s="91"/>
      <c r="G43" s="38"/>
      <c r="H43" s="89"/>
      <c r="I43" s="89"/>
      <c r="J43" s="39"/>
    </row>
    <row r="44" spans="1:12" ht="27" hidden="1" customHeight="1" x14ac:dyDescent="0.2">
      <c r="A44" s="19"/>
      <c r="B44" s="90"/>
      <c r="C44" s="90"/>
      <c r="D44" s="90"/>
      <c r="E44" s="90"/>
      <c r="F44" s="90"/>
      <c r="G44" s="90"/>
      <c r="H44" s="90"/>
      <c r="I44" s="90"/>
      <c r="J44" s="90"/>
    </row>
    <row r="48" spans="1:12" ht="21" x14ac:dyDescent="0.2">
      <c r="B48" s="128" t="s">
        <v>54</v>
      </c>
      <c r="C48" s="128"/>
      <c r="D48" s="128"/>
      <c r="E48" s="128"/>
      <c r="F48" s="128"/>
      <c r="G48" s="128"/>
      <c r="H48" s="128"/>
      <c r="I48" s="128"/>
      <c r="J48" s="128"/>
    </row>
    <row r="49" spans="2:14" ht="25.5" x14ac:dyDescent="0.2">
      <c r="B49" s="110" t="s">
        <v>7</v>
      </c>
      <c r="C49" s="111"/>
      <c r="D49" s="8" t="s">
        <v>8</v>
      </c>
      <c r="E49" s="8" t="s">
        <v>9</v>
      </c>
      <c r="F49" s="9" t="s">
        <v>10</v>
      </c>
      <c r="G49" s="82" t="s">
        <v>11</v>
      </c>
      <c r="H49" s="11" t="s">
        <v>12</v>
      </c>
      <c r="I49" s="8" t="s">
        <v>13</v>
      </c>
      <c r="J49" s="8" t="s">
        <v>14</v>
      </c>
      <c r="L49" s="12">
        <v>2</v>
      </c>
      <c r="M49" s="12">
        <v>3</v>
      </c>
      <c r="N49" s="7">
        <f>L49+M49</f>
        <v>5</v>
      </c>
    </row>
    <row r="50" spans="2:14" ht="15.75" x14ac:dyDescent="0.2">
      <c r="B50" s="125" t="s">
        <v>22</v>
      </c>
      <c r="C50" s="125"/>
      <c r="D50" s="97"/>
      <c r="E50" s="98"/>
      <c r="F50" s="12" t="s">
        <v>17</v>
      </c>
      <c r="G50" s="83">
        <v>2</v>
      </c>
      <c r="H50" s="13">
        <v>0.375</v>
      </c>
      <c r="I50" s="14">
        <v>5548</v>
      </c>
      <c r="J50" s="15">
        <f t="shared" ref="J50:J55" si="1">G50*H50*I50</f>
        <v>4161</v>
      </c>
      <c r="L50" s="12">
        <v>2</v>
      </c>
      <c r="M50" s="12">
        <v>2</v>
      </c>
      <c r="N50" s="7">
        <f t="shared" ref="N50:N61" si="2">L50+M50</f>
        <v>4</v>
      </c>
    </row>
    <row r="51" spans="2:14" ht="15.75" x14ac:dyDescent="0.2">
      <c r="B51" s="126" t="s">
        <v>30</v>
      </c>
      <c r="C51" s="127"/>
      <c r="D51" s="97"/>
      <c r="E51" s="98"/>
      <c r="F51" s="12" t="s">
        <v>17</v>
      </c>
      <c r="G51" s="83">
        <v>2</v>
      </c>
      <c r="H51" s="13">
        <v>0.375</v>
      </c>
      <c r="I51" s="14">
        <v>4154</v>
      </c>
      <c r="J51" s="15">
        <f t="shared" si="1"/>
        <v>3115.5</v>
      </c>
      <c r="L51" s="12">
        <v>2</v>
      </c>
      <c r="M51" s="12">
        <v>3</v>
      </c>
      <c r="N51" s="7">
        <f t="shared" si="2"/>
        <v>5</v>
      </c>
    </row>
    <row r="52" spans="2:14" ht="15.75" x14ac:dyDescent="0.2">
      <c r="B52" s="126" t="s">
        <v>31</v>
      </c>
      <c r="C52" s="127"/>
      <c r="D52" s="97"/>
      <c r="E52" s="98"/>
      <c r="F52" s="12" t="s">
        <v>17</v>
      </c>
      <c r="G52" s="83">
        <v>2</v>
      </c>
      <c r="H52" s="13">
        <v>0.375</v>
      </c>
      <c r="I52" s="14">
        <v>3520</v>
      </c>
      <c r="J52" s="15">
        <f t="shared" si="1"/>
        <v>2640</v>
      </c>
      <c r="L52" s="12">
        <v>1</v>
      </c>
      <c r="M52" s="12">
        <v>3</v>
      </c>
      <c r="N52" s="7">
        <f t="shared" si="2"/>
        <v>4</v>
      </c>
    </row>
    <row r="53" spans="2:14" ht="15.75" x14ac:dyDescent="0.2">
      <c r="B53" s="126" t="s">
        <v>32</v>
      </c>
      <c r="C53" s="127"/>
      <c r="D53" s="97"/>
      <c r="E53" s="98"/>
      <c r="F53" s="12" t="s">
        <v>17</v>
      </c>
      <c r="G53" s="83">
        <v>1</v>
      </c>
      <c r="H53" s="13">
        <v>0.375</v>
      </c>
      <c r="I53" s="14">
        <v>8291</v>
      </c>
      <c r="J53" s="15">
        <f t="shared" si="1"/>
        <v>3109.125</v>
      </c>
      <c r="L53" s="12">
        <v>1</v>
      </c>
      <c r="M53" s="12">
        <v>3</v>
      </c>
      <c r="N53" s="7">
        <f t="shared" si="2"/>
        <v>4</v>
      </c>
    </row>
    <row r="54" spans="2:14" ht="15.75" x14ac:dyDescent="0.2">
      <c r="B54" s="126" t="s">
        <v>40</v>
      </c>
      <c r="C54" s="127"/>
      <c r="D54" s="97"/>
      <c r="E54" s="98"/>
      <c r="F54" s="12" t="s">
        <v>17</v>
      </c>
      <c r="G54" s="83">
        <v>1</v>
      </c>
      <c r="H54" s="13">
        <v>0.375</v>
      </c>
      <c r="I54" s="14">
        <v>5856</v>
      </c>
      <c r="J54" s="15">
        <f t="shared" si="1"/>
        <v>2196</v>
      </c>
      <c r="L54" s="12">
        <v>1</v>
      </c>
      <c r="M54" s="12">
        <v>3</v>
      </c>
      <c r="N54" s="7">
        <f t="shared" si="2"/>
        <v>4</v>
      </c>
    </row>
    <row r="55" spans="2:14" ht="15.75" x14ac:dyDescent="0.2">
      <c r="B55" s="126" t="s">
        <v>33</v>
      </c>
      <c r="C55" s="127"/>
      <c r="D55" s="97"/>
      <c r="E55" s="98"/>
      <c r="F55" s="12" t="s">
        <v>17</v>
      </c>
      <c r="G55" s="83">
        <v>1</v>
      </c>
      <c r="H55" s="13">
        <v>0.375</v>
      </c>
      <c r="I55" s="14">
        <v>4214</v>
      </c>
      <c r="J55" s="15">
        <f t="shared" si="1"/>
        <v>1580.25</v>
      </c>
      <c r="L55" s="12">
        <v>1</v>
      </c>
      <c r="M55" s="12">
        <v>2</v>
      </c>
      <c r="N55" s="7">
        <f t="shared" si="2"/>
        <v>3</v>
      </c>
    </row>
    <row r="56" spans="2:14" ht="15.75" x14ac:dyDescent="0.2">
      <c r="B56" s="53" t="s">
        <v>41</v>
      </c>
      <c r="C56" s="54"/>
      <c r="D56" s="97"/>
      <c r="E56" s="98"/>
      <c r="F56" s="12" t="s">
        <v>17</v>
      </c>
      <c r="G56" s="83">
        <v>1</v>
      </c>
      <c r="H56" s="13">
        <v>0.375</v>
      </c>
      <c r="I56" s="14">
        <v>11181</v>
      </c>
      <c r="J56" s="15">
        <f>G56*H56*I56</f>
        <v>4192.875</v>
      </c>
      <c r="L56" s="12">
        <v>1</v>
      </c>
      <c r="M56" s="12">
        <v>3</v>
      </c>
      <c r="N56" s="7">
        <f t="shared" si="2"/>
        <v>4</v>
      </c>
    </row>
    <row r="57" spans="2:14" ht="15.75" x14ac:dyDescent="0.2">
      <c r="B57" s="126" t="s">
        <v>34</v>
      </c>
      <c r="C57" s="127"/>
      <c r="D57" s="97"/>
      <c r="E57" s="98"/>
      <c r="F57" s="12" t="s">
        <v>17</v>
      </c>
      <c r="G57" s="83">
        <v>1</v>
      </c>
      <c r="H57" s="13">
        <v>0.375</v>
      </c>
      <c r="I57" s="14">
        <v>6422</v>
      </c>
      <c r="J57" s="15">
        <f t="shared" ref="J57:J62" si="3">G57*H57*I57</f>
        <v>2408.25</v>
      </c>
      <c r="L57" s="12">
        <v>2</v>
      </c>
      <c r="N57" s="7">
        <f t="shared" si="2"/>
        <v>2</v>
      </c>
    </row>
    <row r="58" spans="2:14" ht="15.75" x14ac:dyDescent="0.2">
      <c r="B58" s="53" t="s">
        <v>42</v>
      </c>
      <c r="C58" s="54"/>
      <c r="D58" s="97"/>
      <c r="E58" s="98"/>
      <c r="F58" s="12" t="s">
        <v>17</v>
      </c>
      <c r="G58" s="83">
        <v>2</v>
      </c>
      <c r="H58" s="13">
        <v>0.375</v>
      </c>
      <c r="I58" s="14">
        <v>12897</v>
      </c>
      <c r="J58" s="15">
        <f t="shared" si="3"/>
        <v>9672.75</v>
      </c>
      <c r="L58" s="12">
        <v>2</v>
      </c>
      <c r="N58" s="7">
        <f t="shared" si="2"/>
        <v>2</v>
      </c>
    </row>
    <row r="59" spans="2:14" ht="15.75" x14ac:dyDescent="0.2">
      <c r="B59" s="86" t="s">
        <v>58</v>
      </c>
      <c r="C59" s="54"/>
      <c r="D59" s="97"/>
      <c r="E59" s="98"/>
      <c r="F59" s="12" t="s">
        <v>17</v>
      </c>
      <c r="G59" s="83">
        <v>2</v>
      </c>
      <c r="H59" s="13">
        <v>0.375</v>
      </c>
      <c r="I59" s="84">
        <v>10283</v>
      </c>
      <c r="J59" s="15">
        <f t="shared" si="3"/>
        <v>7712.25</v>
      </c>
      <c r="L59" s="12">
        <v>3</v>
      </c>
      <c r="N59" s="7">
        <f t="shared" si="2"/>
        <v>3</v>
      </c>
    </row>
    <row r="60" spans="2:14" ht="15.75" x14ac:dyDescent="0.2">
      <c r="B60" s="53" t="s">
        <v>35</v>
      </c>
      <c r="C60" s="54"/>
      <c r="D60" s="97"/>
      <c r="E60" s="98"/>
      <c r="F60" s="12" t="s">
        <v>17</v>
      </c>
      <c r="G60" s="12">
        <v>3</v>
      </c>
      <c r="H60" s="13">
        <v>0.375</v>
      </c>
      <c r="I60" s="14">
        <v>3897</v>
      </c>
      <c r="J60" s="15">
        <f t="shared" si="3"/>
        <v>4384.125</v>
      </c>
      <c r="L60" s="12">
        <v>1</v>
      </c>
      <c r="N60" s="7">
        <f t="shared" si="2"/>
        <v>1</v>
      </c>
    </row>
    <row r="61" spans="2:14" ht="15.75" x14ac:dyDescent="0.2">
      <c r="B61" s="86" t="s">
        <v>57</v>
      </c>
      <c r="C61" s="54"/>
      <c r="D61" s="49"/>
      <c r="E61" s="50"/>
      <c r="F61" s="12" t="s">
        <v>17</v>
      </c>
      <c r="G61" s="12">
        <v>1</v>
      </c>
      <c r="H61" s="13">
        <v>0.375</v>
      </c>
      <c r="I61" s="14">
        <v>4174</v>
      </c>
      <c r="J61" s="15">
        <f t="shared" si="3"/>
        <v>1565.25</v>
      </c>
      <c r="L61" s="12">
        <v>1</v>
      </c>
      <c r="N61" s="7">
        <f t="shared" si="2"/>
        <v>1</v>
      </c>
    </row>
    <row r="62" spans="2:14" ht="15.75" x14ac:dyDescent="0.2">
      <c r="B62" s="53" t="s">
        <v>37</v>
      </c>
      <c r="C62" s="54"/>
      <c r="D62" s="49"/>
      <c r="E62" s="50"/>
      <c r="F62" s="12" t="s">
        <v>17</v>
      </c>
      <c r="G62" s="12">
        <v>1</v>
      </c>
      <c r="H62" s="13">
        <v>0.375</v>
      </c>
      <c r="I62" s="14">
        <v>3520</v>
      </c>
      <c r="J62" s="15">
        <f t="shared" si="3"/>
        <v>1320</v>
      </c>
    </row>
    <row r="63" spans="2:14" ht="18.75" x14ac:dyDescent="0.2">
      <c r="B63" s="103" t="s">
        <v>38</v>
      </c>
      <c r="C63" s="103"/>
      <c r="D63" s="103"/>
      <c r="E63" s="103"/>
      <c r="F63" s="103"/>
      <c r="G63" s="17">
        <f>SUM(G50:G62)</f>
        <v>20</v>
      </c>
      <c r="H63" s="18"/>
      <c r="I63" s="17" t="s">
        <v>39</v>
      </c>
      <c r="J63" s="16">
        <f>SUM(J50:J62)</f>
        <v>48057.375</v>
      </c>
    </row>
    <row r="68" spans="2:10" ht="21" x14ac:dyDescent="0.2">
      <c r="B68" s="107" t="s">
        <v>53</v>
      </c>
      <c r="C68" s="108"/>
      <c r="D68" s="108"/>
      <c r="E68" s="108"/>
      <c r="F68" s="108"/>
      <c r="G68" s="108"/>
      <c r="H68" s="108"/>
      <c r="I68" s="108"/>
      <c r="J68" s="109"/>
    </row>
    <row r="69" spans="2:10" ht="25.5" x14ac:dyDescent="0.2">
      <c r="B69" s="110" t="s">
        <v>7</v>
      </c>
      <c r="C69" s="111"/>
      <c r="D69" s="8" t="s">
        <v>8</v>
      </c>
      <c r="E69" s="8" t="s">
        <v>9</v>
      </c>
      <c r="F69" s="9" t="s">
        <v>10</v>
      </c>
      <c r="G69" s="10" t="s">
        <v>11</v>
      </c>
      <c r="H69" s="11" t="s">
        <v>12</v>
      </c>
      <c r="I69" s="8" t="s">
        <v>13</v>
      </c>
      <c r="J69" s="8" t="s">
        <v>14</v>
      </c>
    </row>
    <row r="70" spans="2:10" ht="15.75" x14ac:dyDescent="0.2">
      <c r="B70" s="112" t="s">
        <v>22</v>
      </c>
      <c r="C70" s="113"/>
      <c r="D70" s="97"/>
      <c r="E70" s="98"/>
      <c r="F70" s="12" t="s">
        <v>25</v>
      </c>
      <c r="G70" s="56">
        <v>1</v>
      </c>
      <c r="H70" s="58">
        <v>1</v>
      </c>
      <c r="I70" s="14">
        <v>5548</v>
      </c>
      <c r="J70" s="15">
        <f>G70*H70*I70</f>
        <v>5548</v>
      </c>
    </row>
    <row r="71" spans="2:10" ht="15.75" x14ac:dyDescent="0.2">
      <c r="B71" s="112" t="s">
        <v>43</v>
      </c>
      <c r="C71" s="113"/>
      <c r="D71" s="97"/>
      <c r="E71" s="98"/>
      <c r="F71" s="12" t="s">
        <v>25</v>
      </c>
      <c r="G71" s="57">
        <v>4</v>
      </c>
      <c r="H71" s="58">
        <v>1</v>
      </c>
      <c r="I71" s="14">
        <v>3520</v>
      </c>
      <c r="J71" s="15">
        <f t="shared" ref="J71:J74" si="4">G71*H71*I71</f>
        <v>14080</v>
      </c>
    </row>
    <row r="72" spans="2:10" ht="15.75" x14ac:dyDescent="0.2">
      <c r="B72" s="112" t="s">
        <v>32</v>
      </c>
      <c r="C72" s="113"/>
      <c r="D72" s="97"/>
      <c r="E72" s="98"/>
      <c r="F72" s="12" t="s">
        <v>25</v>
      </c>
      <c r="G72" s="57">
        <v>1</v>
      </c>
      <c r="H72" s="58">
        <v>1</v>
      </c>
      <c r="I72" s="14">
        <v>8291</v>
      </c>
      <c r="J72" s="15">
        <f t="shared" si="4"/>
        <v>8291</v>
      </c>
    </row>
    <row r="73" spans="2:10" ht="15.75" x14ac:dyDescent="0.2">
      <c r="B73" s="112" t="s">
        <v>45</v>
      </c>
      <c r="C73" s="113"/>
      <c r="D73" s="97"/>
      <c r="E73" s="98"/>
      <c r="F73" s="12" t="s">
        <v>25</v>
      </c>
      <c r="G73" s="57">
        <v>2</v>
      </c>
      <c r="H73" s="58">
        <v>1</v>
      </c>
      <c r="I73" s="14">
        <v>4214</v>
      </c>
      <c r="J73" s="15">
        <f t="shared" si="4"/>
        <v>8428</v>
      </c>
    </row>
    <row r="74" spans="2:10" ht="15.75" x14ac:dyDescent="0.2">
      <c r="B74" s="112" t="s">
        <v>46</v>
      </c>
      <c r="C74" s="113"/>
      <c r="D74" s="97"/>
      <c r="E74" s="98"/>
      <c r="F74" s="12" t="s">
        <v>25</v>
      </c>
      <c r="G74" s="57">
        <v>1</v>
      </c>
      <c r="H74" s="58">
        <v>1</v>
      </c>
      <c r="I74" s="14">
        <v>6422</v>
      </c>
      <c r="J74" s="15">
        <f t="shared" si="4"/>
        <v>6422</v>
      </c>
    </row>
    <row r="75" spans="2:10" ht="15.75" x14ac:dyDescent="0.2">
      <c r="B75" s="112" t="s">
        <v>47</v>
      </c>
      <c r="C75" s="113"/>
      <c r="D75" s="97"/>
      <c r="E75" s="98"/>
      <c r="F75" s="12" t="s">
        <v>25</v>
      </c>
      <c r="G75" s="57">
        <v>3</v>
      </c>
      <c r="H75" s="58">
        <v>1</v>
      </c>
      <c r="I75" s="14">
        <v>3520</v>
      </c>
      <c r="J75" s="15">
        <f>G75*H75*I75</f>
        <v>10560</v>
      </c>
    </row>
    <row r="76" spans="2:10" ht="18.75" x14ac:dyDescent="0.2">
      <c r="B76" s="103" t="s">
        <v>38</v>
      </c>
      <c r="C76" s="103"/>
      <c r="D76" s="103"/>
      <c r="E76" s="103"/>
      <c r="F76" s="103"/>
      <c r="G76" s="17">
        <f>SUM(G70:G75)</f>
        <v>12</v>
      </c>
      <c r="H76" s="18"/>
      <c r="I76" s="17" t="s">
        <v>39</v>
      </c>
      <c r="J76" s="16">
        <f>SUM(J70:J75)</f>
        <v>53329</v>
      </c>
    </row>
    <row r="80" spans="2:10" ht="14.25" customHeight="1" x14ac:dyDescent="0.2"/>
    <row r="82" spans="2:10" ht="21" x14ac:dyDescent="0.2">
      <c r="B82" s="107" t="s">
        <v>51</v>
      </c>
      <c r="C82" s="108"/>
      <c r="D82" s="108"/>
      <c r="E82" s="108"/>
      <c r="F82" s="108"/>
      <c r="G82" s="108"/>
      <c r="H82" s="108"/>
      <c r="I82" s="108"/>
      <c r="J82" s="109"/>
    </row>
    <row r="83" spans="2:10" ht="25.5" x14ac:dyDescent="0.2">
      <c r="B83" s="110" t="s">
        <v>7</v>
      </c>
      <c r="C83" s="111"/>
      <c r="D83" s="8" t="s">
        <v>8</v>
      </c>
      <c r="E83" s="8" t="s">
        <v>9</v>
      </c>
      <c r="F83" s="9" t="s">
        <v>10</v>
      </c>
      <c r="G83" s="10" t="s">
        <v>11</v>
      </c>
      <c r="H83" s="11" t="s">
        <v>12</v>
      </c>
      <c r="I83" s="8" t="s">
        <v>13</v>
      </c>
      <c r="J83" s="8" t="s">
        <v>14</v>
      </c>
    </row>
    <row r="84" spans="2:10" ht="15.75" x14ac:dyDescent="0.2">
      <c r="B84" s="112" t="s">
        <v>22</v>
      </c>
      <c r="C84" s="113"/>
      <c r="D84" s="97"/>
      <c r="E84" s="98"/>
      <c r="F84" s="12" t="s">
        <v>25</v>
      </c>
      <c r="G84" s="56">
        <v>2</v>
      </c>
      <c r="H84" s="58">
        <v>1</v>
      </c>
      <c r="I84" s="14">
        <v>5548</v>
      </c>
      <c r="J84" s="15">
        <f>G84*H84*I84</f>
        <v>11096</v>
      </c>
    </row>
    <row r="85" spans="2:10" ht="15.75" x14ac:dyDescent="0.2">
      <c r="B85" s="112" t="s">
        <v>30</v>
      </c>
      <c r="C85" s="113"/>
      <c r="D85" s="97"/>
      <c r="E85" s="98"/>
      <c r="F85" s="12" t="s">
        <v>25</v>
      </c>
      <c r="G85" s="56">
        <v>1</v>
      </c>
      <c r="H85" s="58">
        <v>1</v>
      </c>
      <c r="I85" s="14">
        <v>4154</v>
      </c>
      <c r="J85" s="15">
        <f t="shared" ref="J85:J91" si="5">G85*H85*I85</f>
        <v>4154</v>
      </c>
    </row>
    <row r="86" spans="2:10" ht="15.75" x14ac:dyDescent="0.2">
      <c r="B86" s="112" t="s">
        <v>43</v>
      </c>
      <c r="C86" s="113"/>
      <c r="D86" s="97"/>
      <c r="E86" s="98"/>
      <c r="F86" s="12" t="s">
        <v>25</v>
      </c>
      <c r="G86" s="57">
        <v>2</v>
      </c>
      <c r="H86" s="58">
        <v>1</v>
      </c>
      <c r="I86" s="14">
        <v>3520</v>
      </c>
      <c r="J86" s="15">
        <f t="shared" si="5"/>
        <v>7040</v>
      </c>
    </row>
    <row r="87" spans="2:10" ht="15.75" x14ac:dyDescent="0.2">
      <c r="B87" s="112" t="s">
        <v>32</v>
      </c>
      <c r="C87" s="113"/>
      <c r="D87" s="97"/>
      <c r="E87" s="98"/>
      <c r="F87" s="12" t="s">
        <v>25</v>
      </c>
      <c r="G87" s="57">
        <v>2</v>
      </c>
      <c r="H87" s="58">
        <v>1</v>
      </c>
      <c r="I87" s="14">
        <v>8291</v>
      </c>
      <c r="J87" s="15">
        <f t="shared" si="5"/>
        <v>16582</v>
      </c>
    </row>
    <row r="88" spans="2:10" ht="15.75" x14ac:dyDescent="0.2">
      <c r="B88" s="112" t="s">
        <v>44</v>
      </c>
      <c r="C88" s="113"/>
      <c r="D88" s="97"/>
      <c r="E88" s="98"/>
      <c r="F88" s="12" t="s">
        <v>25</v>
      </c>
      <c r="G88" s="57">
        <v>2</v>
      </c>
      <c r="H88" s="58">
        <v>1</v>
      </c>
      <c r="I88" s="14">
        <v>11181</v>
      </c>
      <c r="J88" s="15">
        <f t="shared" si="5"/>
        <v>22362</v>
      </c>
    </row>
    <row r="89" spans="2:10" ht="15.75" x14ac:dyDescent="0.2">
      <c r="B89" s="112" t="s">
        <v>45</v>
      </c>
      <c r="C89" s="113"/>
      <c r="D89" s="97"/>
      <c r="E89" s="98"/>
      <c r="F89" s="12" t="s">
        <v>25</v>
      </c>
      <c r="G89" s="57">
        <v>2</v>
      </c>
      <c r="H89" s="58">
        <v>1</v>
      </c>
      <c r="I89" s="14">
        <v>4214</v>
      </c>
      <c r="J89" s="15">
        <f t="shared" si="5"/>
        <v>8428</v>
      </c>
    </row>
    <row r="90" spans="2:10" ht="15.75" x14ac:dyDescent="0.2">
      <c r="B90" s="112" t="s">
        <v>46</v>
      </c>
      <c r="C90" s="113"/>
      <c r="D90" s="97"/>
      <c r="E90" s="98"/>
      <c r="F90" s="12" t="s">
        <v>25</v>
      </c>
      <c r="G90" s="57">
        <v>2</v>
      </c>
      <c r="H90" s="58">
        <v>1</v>
      </c>
      <c r="I90" s="14">
        <v>6422</v>
      </c>
      <c r="J90" s="15">
        <f t="shared" si="5"/>
        <v>12844</v>
      </c>
    </row>
    <row r="91" spans="2:10" ht="15.75" x14ac:dyDescent="0.2">
      <c r="B91" s="129" t="s">
        <v>57</v>
      </c>
      <c r="C91" s="130"/>
      <c r="D91" s="97"/>
      <c r="E91" s="98"/>
      <c r="F91" s="12" t="s">
        <v>25</v>
      </c>
      <c r="G91" s="57">
        <v>2</v>
      </c>
      <c r="H91" s="58">
        <v>1</v>
      </c>
      <c r="I91" s="14">
        <v>4174</v>
      </c>
      <c r="J91" s="15">
        <f t="shared" si="5"/>
        <v>8348</v>
      </c>
    </row>
    <row r="92" spans="2:10" ht="15.75" x14ac:dyDescent="0.2">
      <c r="B92" s="112" t="s">
        <v>47</v>
      </c>
      <c r="C92" s="113"/>
      <c r="D92" s="97"/>
      <c r="E92" s="98"/>
      <c r="F92" s="12" t="s">
        <v>25</v>
      </c>
      <c r="G92" s="57">
        <v>1</v>
      </c>
      <c r="H92" s="58">
        <v>1</v>
      </c>
      <c r="I92" s="14">
        <v>3520</v>
      </c>
      <c r="J92" s="15">
        <f>G92*H92*I92</f>
        <v>3520</v>
      </c>
    </row>
    <row r="93" spans="2:10" ht="15.75" x14ac:dyDescent="0.2">
      <c r="B93" s="112" t="s">
        <v>49</v>
      </c>
      <c r="C93" s="113"/>
      <c r="D93" s="97"/>
      <c r="E93" s="98"/>
      <c r="F93" s="12" t="s">
        <v>25</v>
      </c>
      <c r="G93" s="57">
        <v>2</v>
      </c>
      <c r="H93" s="58">
        <v>1</v>
      </c>
      <c r="I93" s="14">
        <v>12897</v>
      </c>
      <c r="J93" s="15">
        <f>G93*H93*I93</f>
        <v>25794</v>
      </c>
    </row>
    <row r="94" spans="2:10" ht="18.75" x14ac:dyDescent="0.2">
      <c r="B94" s="103" t="s">
        <v>38</v>
      </c>
      <c r="C94" s="103"/>
      <c r="D94" s="103"/>
      <c r="E94" s="103"/>
      <c r="F94" s="103"/>
      <c r="G94" s="17">
        <f>SUM(G84:G93)</f>
        <v>18</v>
      </c>
      <c r="H94" s="18"/>
      <c r="I94" s="17" t="s">
        <v>39</v>
      </c>
      <c r="J94" s="16">
        <f>SUM(J84:J93)</f>
        <v>120168</v>
      </c>
    </row>
    <row r="97" spans="2:4" ht="15.75" x14ac:dyDescent="0.2">
      <c r="B97" s="72" t="s">
        <v>48</v>
      </c>
      <c r="C97" s="72"/>
      <c r="D97" s="72"/>
    </row>
    <row r="99" spans="2:4" x14ac:dyDescent="0.2">
      <c r="B99" t="s">
        <v>68</v>
      </c>
    </row>
  </sheetData>
  <mergeCells count="77">
    <mergeCell ref="B94:F94"/>
    <mergeCell ref="B88:C88"/>
    <mergeCell ref="B89:C89"/>
    <mergeCell ref="B90:C90"/>
    <mergeCell ref="B91:C91"/>
    <mergeCell ref="B92:C92"/>
    <mergeCell ref="B93:C93"/>
    <mergeCell ref="B82:J82"/>
    <mergeCell ref="B83:C83"/>
    <mergeCell ref="B84:C84"/>
    <mergeCell ref="D84:D93"/>
    <mergeCell ref="E84:E93"/>
    <mergeCell ref="B85:C85"/>
    <mergeCell ref="B86:C86"/>
    <mergeCell ref="B87:C87"/>
    <mergeCell ref="B55:C55"/>
    <mergeCell ref="B57:C57"/>
    <mergeCell ref="B63:F63"/>
    <mergeCell ref="B44:J44"/>
    <mergeCell ref="B48:J48"/>
    <mergeCell ref="B49:C49"/>
    <mergeCell ref="B50:C50"/>
    <mergeCell ref="D50:D60"/>
    <mergeCell ref="E50:E60"/>
    <mergeCell ref="B51:C51"/>
    <mergeCell ref="B52:C52"/>
    <mergeCell ref="B53:C53"/>
    <mergeCell ref="B54:C54"/>
    <mergeCell ref="H43:I43"/>
    <mergeCell ref="B28:C28"/>
    <mergeCell ref="B32:F32"/>
    <mergeCell ref="A33:B33"/>
    <mergeCell ref="A34:C34"/>
    <mergeCell ref="D34:D42"/>
    <mergeCell ref="E34:E42"/>
    <mergeCell ref="A35:C35"/>
    <mergeCell ref="A36:C36"/>
    <mergeCell ref="A37:C37"/>
    <mergeCell ref="A38:C38"/>
    <mergeCell ref="A39:C39"/>
    <mergeCell ref="A40:C40"/>
    <mergeCell ref="A41:C41"/>
    <mergeCell ref="A42:C42"/>
    <mergeCell ref="B43:F43"/>
    <mergeCell ref="B17:F17"/>
    <mergeCell ref="B21:J21"/>
    <mergeCell ref="B22:C22"/>
    <mergeCell ref="B23:C23"/>
    <mergeCell ref="D23:D29"/>
    <mergeCell ref="E23:E29"/>
    <mergeCell ref="B24:C24"/>
    <mergeCell ref="B25:C25"/>
    <mergeCell ref="B26:C26"/>
    <mergeCell ref="B27:C27"/>
    <mergeCell ref="B16:C16"/>
    <mergeCell ref="C2:D2"/>
    <mergeCell ref="C3:D3"/>
    <mergeCell ref="C4:D4"/>
    <mergeCell ref="C5:D5"/>
    <mergeCell ref="B8:J8"/>
    <mergeCell ref="B9:C9"/>
    <mergeCell ref="B10:C10"/>
    <mergeCell ref="B11:C11"/>
    <mergeCell ref="B12:C12"/>
    <mergeCell ref="B13:C13"/>
    <mergeCell ref="B14:C14"/>
    <mergeCell ref="B76:F76"/>
    <mergeCell ref="B68:J68"/>
    <mergeCell ref="B69:C69"/>
    <mergeCell ref="B70:C70"/>
    <mergeCell ref="D70:D75"/>
    <mergeCell ref="E70:E75"/>
    <mergeCell ref="B71:C71"/>
    <mergeCell ref="B72:C72"/>
    <mergeCell ref="B73:C73"/>
    <mergeCell ref="B74:C74"/>
    <mergeCell ref="B75:C75"/>
  </mergeCells>
  <pageMargins left="0.51181102362204722" right="0.51181102362204722" top="0.78740157480314965" bottom="0.78740157480314965" header="0.31496062992125984" footer="0.31496062992125984"/>
  <pageSetup scale="38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63E9139013384C94B1363774253A50" ma:contentTypeVersion="0" ma:contentTypeDescription="Crie um novo documento." ma:contentTypeScope="" ma:versionID="95c51e53f761577981c101be8fe8665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e078010f886becc52d8153076464ff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2F0B46-0AAF-43B3-A193-4CDD82F3D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79791D-D063-4A4D-B820-AEAB0FFC66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EMBASA - JANEIRO</vt:lpstr>
      <vt:lpstr>EMBASA - FEVEREIRO</vt:lpstr>
    </vt:vector>
  </TitlesOfParts>
  <Manager/>
  <Company>Rádio e Televisão Record 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mamsilva</dc:creator>
  <cp:keywords/>
  <dc:description/>
  <cp:lastModifiedBy>Karina Silva Barcelos</cp:lastModifiedBy>
  <cp:revision/>
  <cp:lastPrinted>2025-07-03T19:25:01Z</cp:lastPrinted>
  <dcterms:created xsi:type="dcterms:W3CDTF">2010-10-14T19:08:52Z</dcterms:created>
  <dcterms:modified xsi:type="dcterms:W3CDTF">2025-07-04T14:08:58Z</dcterms:modified>
  <cp:category/>
  <cp:contentStatus/>
</cp:coreProperties>
</file>